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480" windowHeight="11640"/>
  </bookViews>
  <sheets>
    <sheet name="2023" sheetId="2" r:id="rId1"/>
    <sheet name="Лист3" sheetId="3" r:id="rId2"/>
  </sheets>
  <definedNames>
    <definedName name="_xlnm.Print_Titles" localSheetId="0">'2023'!$10:$12</definedName>
  </definedNames>
  <calcPr calcId="125725"/>
</workbook>
</file>

<file path=xl/calcChain.xml><?xml version="1.0" encoding="utf-8"?>
<calcChain xmlns="http://schemas.openxmlformats.org/spreadsheetml/2006/main">
  <c r="D17" i="2"/>
  <c r="G16"/>
  <c r="K16" s="1"/>
  <c r="C16"/>
  <c r="D84" l="1"/>
  <c r="C106" l="1"/>
  <c r="G106"/>
  <c r="C107"/>
  <c r="G107"/>
  <c r="K107"/>
  <c r="C25"/>
  <c r="D121"/>
  <c r="G91"/>
  <c r="G92"/>
  <c r="G93"/>
  <c r="C92"/>
  <c r="K106" l="1"/>
  <c r="K92"/>
  <c r="I127"/>
  <c r="J127"/>
  <c r="H127"/>
  <c r="I124"/>
  <c r="J124"/>
  <c r="H124"/>
  <c r="I121"/>
  <c r="J121"/>
  <c r="H121"/>
  <c r="I116"/>
  <c r="J116"/>
  <c r="H116"/>
  <c r="I108"/>
  <c r="I109" s="1"/>
  <c r="J108"/>
  <c r="J109" s="1"/>
  <c r="H108"/>
  <c r="H109" s="1"/>
  <c r="H103"/>
  <c r="I103"/>
  <c r="J103"/>
  <c r="I102"/>
  <c r="J102"/>
  <c r="H102"/>
  <c r="G51"/>
  <c r="I52"/>
  <c r="J52"/>
  <c r="H52"/>
  <c r="E52"/>
  <c r="F52"/>
  <c r="I17"/>
  <c r="I18" s="1"/>
  <c r="J17"/>
  <c r="J18" s="1"/>
  <c r="H17"/>
  <c r="H18" s="1"/>
  <c r="G15"/>
  <c r="C15"/>
  <c r="H129" l="1"/>
  <c r="J129"/>
  <c r="I129"/>
  <c r="K15"/>
  <c r="E116"/>
  <c r="F116"/>
  <c r="D116"/>
  <c r="E127"/>
  <c r="F127"/>
  <c r="D127"/>
  <c r="E124"/>
  <c r="F124"/>
  <c r="D124"/>
  <c r="E121"/>
  <c r="F121"/>
  <c r="G112"/>
  <c r="E108"/>
  <c r="E109" s="1"/>
  <c r="F108"/>
  <c r="F109" s="1"/>
  <c r="D108"/>
  <c r="D109" s="1"/>
  <c r="E102"/>
  <c r="F102"/>
  <c r="D102"/>
  <c r="C97"/>
  <c r="G97"/>
  <c r="D78"/>
  <c r="E78"/>
  <c r="E103" s="1"/>
  <c r="F78"/>
  <c r="F103" s="1"/>
  <c r="I58"/>
  <c r="I59" s="1"/>
  <c r="J58"/>
  <c r="J59" s="1"/>
  <c r="H58"/>
  <c r="H59" s="1"/>
  <c r="E58"/>
  <c r="E59" s="1"/>
  <c r="F58"/>
  <c r="F59" s="1"/>
  <c r="D58"/>
  <c r="D52"/>
  <c r="C52" s="1"/>
  <c r="C51"/>
  <c r="K51" s="1"/>
  <c r="E23"/>
  <c r="F23"/>
  <c r="D23"/>
  <c r="C22"/>
  <c r="I27"/>
  <c r="J27"/>
  <c r="H27"/>
  <c r="E27"/>
  <c r="F27"/>
  <c r="D27"/>
  <c r="I23"/>
  <c r="J23"/>
  <c r="H23"/>
  <c r="G25"/>
  <c r="K25" s="1"/>
  <c r="C26"/>
  <c r="G26"/>
  <c r="C31"/>
  <c r="G31"/>
  <c r="C32"/>
  <c r="G32"/>
  <c r="C33"/>
  <c r="G33"/>
  <c r="C34"/>
  <c r="G34"/>
  <c r="C35"/>
  <c r="G35"/>
  <c r="C36"/>
  <c r="G36"/>
  <c r="C37"/>
  <c r="G37"/>
  <c r="C38"/>
  <c r="G38"/>
  <c r="C39"/>
  <c r="G39"/>
  <c r="C40"/>
  <c r="G40"/>
  <c r="C41"/>
  <c r="G41"/>
  <c r="C42"/>
  <c r="G42"/>
  <c r="C43"/>
  <c r="G43"/>
  <c r="C44"/>
  <c r="G44"/>
  <c r="C45"/>
  <c r="G45"/>
  <c r="C46"/>
  <c r="G46"/>
  <c r="C47"/>
  <c r="G47"/>
  <c r="C48"/>
  <c r="G48"/>
  <c r="C49"/>
  <c r="G49"/>
  <c r="C50"/>
  <c r="G50"/>
  <c r="G52"/>
  <c r="C54"/>
  <c r="G54"/>
  <c r="C55"/>
  <c r="G55"/>
  <c r="C56"/>
  <c r="G56"/>
  <c r="C57"/>
  <c r="G57"/>
  <c r="C62"/>
  <c r="G62"/>
  <c r="C63"/>
  <c r="G63"/>
  <c r="C64"/>
  <c r="G64"/>
  <c r="C65"/>
  <c r="G65"/>
  <c r="C66"/>
  <c r="G66"/>
  <c r="C67"/>
  <c r="G67"/>
  <c r="C68"/>
  <c r="G68"/>
  <c r="C69"/>
  <c r="G69"/>
  <c r="C70"/>
  <c r="G70"/>
  <c r="C71"/>
  <c r="G71"/>
  <c r="C72"/>
  <c r="G72"/>
  <c r="C73"/>
  <c r="G73"/>
  <c r="C74"/>
  <c r="G74"/>
  <c r="C75"/>
  <c r="G75"/>
  <c r="C76"/>
  <c r="G76"/>
  <c r="C77"/>
  <c r="G77"/>
  <c r="G78"/>
  <c r="G103" s="1"/>
  <c r="C80"/>
  <c r="G80"/>
  <c r="C81"/>
  <c r="G81"/>
  <c r="C82"/>
  <c r="G82"/>
  <c r="C83"/>
  <c r="G83"/>
  <c r="C84"/>
  <c r="G84"/>
  <c r="C85"/>
  <c r="G85"/>
  <c r="C86"/>
  <c r="G86"/>
  <c r="C87"/>
  <c r="G87"/>
  <c r="C88"/>
  <c r="G88"/>
  <c r="C89"/>
  <c r="G89"/>
  <c r="C90"/>
  <c r="G90"/>
  <c r="C91"/>
  <c r="C93"/>
  <c r="K93" s="1"/>
  <c r="C94"/>
  <c r="G94"/>
  <c r="C95"/>
  <c r="G95"/>
  <c r="C96"/>
  <c r="G96"/>
  <c r="C98"/>
  <c r="G98"/>
  <c r="C99"/>
  <c r="G99"/>
  <c r="C100"/>
  <c r="G100"/>
  <c r="C101"/>
  <c r="G101"/>
  <c r="G102"/>
  <c r="G108"/>
  <c r="G109" s="1"/>
  <c r="C112"/>
  <c r="C113"/>
  <c r="G113"/>
  <c r="C114"/>
  <c r="G114"/>
  <c r="C115"/>
  <c r="G115"/>
  <c r="G116"/>
  <c r="C118"/>
  <c r="G118"/>
  <c r="C119"/>
  <c r="G119"/>
  <c r="C120"/>
  <c r="G120"/>
  <c r="G121"/>
  <c r="C123"/>
  <c r="G123"/>
  <c r="G124"/>
  <c r="C126"/>
  <c r="G126"/>
  <c r="G127"/>
  <c r="E17"/>
  <c r="E18" s="1"/>
  <c r="F17"/>
  <c r="F18" s="1"/>
  <c r="E129" l="1"/>
  <c r="F129"/>
  <c r="G129"/>
  <c r="D129"/>
  <c r="D18"/>
  <c r="C18" s="1"/>
  <c r="C17"/>
  <c r="G59"/>
  <c r="D103"/>
  <c r="C103" s="1"/>
  <c r="K103" s="1"/>
  <c r="D59"/>
  <c r="C121"/>
  <c r="K121" s="1"/>
  <c r="C116"/>
  <c r="K116" s="1"/>
  <c r="C127"/>
  <c r="K127" s="1"/>
  <c r="C124"/>
  <c r="K124" s="1"/>
  <c r="C102"/>
  <c r="K102" s="1"/>
  <c r="C108"/>
  <c r="K108" s="1"/>
  <c r="K97"/>
  <c r="C78"/>
  <c r="K78" s="1"/>
  <c r="G58"/>
  <c r="C58"/>
  <c r="K87"/>
  <c r="K85"/>
  <c r="K81"/>
  <c r="K75"/>
  <c r="K62"/>
  <c r="K48"/>
  <c r="F28"/>
  <c r="I28"/>
  <c r="I130" s="1"/>
  <c r="C23"/>
  <c r="E28"/>
  <c r="K65"/>
  <c r="K115"/>
  <c r="K89"/>
  <c r="D28"/>
  <c r="J28"/>
  <c r="J130" s="1"/>
  <c r="K43"/>
  <c r="K38"/>
  <c r="K31"/>
  <c r="K35"/>
  <c r="K54"/>
  <c r="G27"/>
  <c r="H28"/>
  <c r="H130" s="1"/>
  <c r="C27"/>
  <c r="K26"/>
  <c r="K114"/>
  <c r="K47"/>
  <c r="K45"/>
  <c r="K42"/>
  <c r="K50"/>
  <c r="K32"/>
  <c r="K84"/>
  <c r="K101"/>
  <c r="K77"/>
  <c r="K37"/>
  <c r="K123"/>
  <c r="K119"/>
  <c r="K100"/>
  <c r="K90"/>
  <c r="K76"/>
  <c r="K73"/>
  <c r="K70"/>
  <c r="K68"/>
  <c r="K66"/>
  <c r="K94"/>
  <c r="K91"/>
  <c r="K67"/>
  <c r="K55"/>
  <c r="K36"/>
  <c r="K52"/>
  <c r="K44"/>
  <c r="K33"/>
  <c r="K126"/>
  <c r="K112"/>
  <c r="K98"/>
  <c r="K96"/>
  <c r="K88"/>
  <c r="K86"/>
  <c r="K83"/>
  <c r="K74"/>
  <c r="K72"/>
  <c r="K63"/>
  <c r="K57"/>
  <c r="K49"/>
  <c r="K46"/>
  <c r="K40"/>
  <c r="K39"/>
  <c r="K34"/>
  <c r="K120"/>
  <c r="K118"/>
  <c r="K113"/>
  <c r="K99"/>
  <c r="K95"/>
  <c r="K82"/>
  <c r="K80"/>
  <c r="K71"/>
  <c r="K69"/>
  <c r="K64"/>
  <c r="K56"/>
  <c r="K41"/>
  <c r="G17"/>
  <c r="G18"/>
  <c r="G21"/>
  <c r="G23"/>
  <c r="C21"/>
  <c r="E130" l="1"/>
  <c r="D130"/>
  <c r="G130"/>
  <c r="C28"/>
  <c r="C59"/>
  <c r="K59" s="1"/>
  <c r="K58"/>
  <c r="F130"/>
  <c r="C129"/>
  <c r="K129" s="1"/>
  <c r="K23"/>
  <c r="G28"/>
  <c r="K17"/>
  <c r="K27"/>
  <c r="K18"/>
  <c r="K21"/>
  <c r="C130" l="1"/>
  <c r="K130" s="1"/>
  <c r="K28"/>
</calcChain>
</file>

<file path=xl/sharedStrings.xml><?xml version="1.0" encoding="utf-8"?>
<sst xmlns="http://schemas.openxmlformats.org/spreadsheetml/2006/main" count="257" uniqueCount="173">
  <si>
    <t>тыс.руб.</t>
  </si>
  <si>
    <t>№ п/п</t>
  </si>
  <si>
    <t>Наименование мероприятия</t>
  </si>
  <si>
    <t>Местный бюджет</t>
  </si>
  <si>
    <t>Итого по программе</t>
  </si>
  <si>
    <t>Ответственный исполнитель мероприятия</t>
  </si>
  <si>
    <t>Всего, в т.ч. по годам реализации</t>
  </si>
  <si>
    <t>Задача 1: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</si>
  <si>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 xml:space="preserve">  1.1. Обеспечение необходимого для качественного предоставления услуг уровня технического состояния зданий муниципальных учреждений, осуществляющих деятельность в сфере культуры на территории городского округа Жигулевск Самарской области </t>
  </si>
  <si>
    <t>МКУ «ЖСЗ»</t>
  </si>
  <si>
    <t>МБУК «Жигулевский ДК»</t>
  </si>
  <si>
    <t>МБУК «МКЦ»</t>
  </si>
  <si>
    <t>МБУ ДО ШИ № 2</t>
  </si>
  <si>
    <t>МБУ ДО ХШ № 1</t>
  </si>
  <si>
    <t>МБУК ДК «Нефтяник»</t>
  </si>
  <si>
    <t xml:space="preserve">ИТОГО: </t>
  </si>
  <si>
    <t>ВСЕГО по  задаче 1:</t>
  </si>
  <si>
    <t>Задача 2: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</si>
  <si>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2.1. Обеспечение условий для художественного творчества и инновационной деятельности в отрасли культуры</t>
  </si>
  <si>
    <t>Уроки мастерства</t>
  </si>
  <si>
    <t>МБУК ИКМ «Самарская Лука»</t>
  </si>
  <si>
    <t>Разработка дизайнпроекта «Модельная библиотека»</t>
  </si>
  <si>
    <t>МБУК Жигулевская ЦБС</t>
  </si>
  <si>
    <t xml:space="preserve">ИТОГО по разделу: </t>
  </si>
  <si>
    <t>2.2. Обеспечение муниципальных учреждений культуры современным оборудованием</t>
  </si>
  <si>
    <t>2.2.1.</t>
  </si>
  <si>
    <t>ИТОГО:</t>
  </si>
  <si>
    <t>2.2.2.</t>
  </si>
  <si>
    <t>МБУ ДО ШИ № 1</t>
  </si>
  <si>
    <t>МБУК  «МКЦ»</t>
  </si>
  <si>
    <t>ИТОГО по разделу:</t>
  </si>
  <si>
    <t xml:space="preserve">МБУК «МКЦ» </t>
  </si>
  <si>
    <t xml:space="preserve">МБУ ДО  ХШ   № 1 </t>
  </si>
  <si>
    <t>Приобретение новой литературы</t>
  </si>
  <si>
    <t>Задача 3: Сохранение и популяризация традиционной народной культуры и развитие самодеятельного художественного творчества</t>
  </si>
  <si>
    <t>3.1. Организация и проведение фестивалей и конкурсов</t>
  </si>
  <si>
    <t>Фестиваль народного творчества «Вишня в Жигулях»</t>
  </si>
  <si>
    <t>Городской конкурс юных художников «Жигулевская сказка»</t>
  </si>
  <si>
    <t>Городской конкурс академической живописи и рисунка среди учащихся образовательных учреждений сферы культуры</t>
  </si>
  <si>
    <t>Городской конкурс исполнительского мастерства среди учащихся образовательных учреждений сферы культуры</t>
  </si>
  <si>
    <t>Управление социального развития (отдел культуры)</t>
  </si>
  <si>
    <t xml:space="preserve">Фестиваль художественного  творчества детей с ограниченными возможностями «Золотой ключик» </t>
  </si>
  <si>
    <t>Фестиваль поэзии «Жигулевская весна»</t>
  </si>
  <si>
    <t>Городской конкурс чтецов «Поэтический ринг»</t>
  </si>
  <si>
    <t>Фестиваль народного творчества «Яблоневый спас»</t>
  </si>
  <si>
    <t>Фестиваль национальных культур народов Поволжья «Волга. Возвращение к истокам»</t>
  </si>
  <si>
    <t>Фестиваль народных традиций «Жигулевская Вишня»</t>
  </si>
  <si>
    <t>Городской конкурс  «Юная красавица»</t>
  </si>
  <si>
    <t>Городской конкурс чтецов, посвященный А.Ширяевцу</t>
  </si>
  <si>
    <t>Городской конкурс поделок и костюмов из бросового материала «Берегите Землю»</t>
  </si>
  <si>
    <t>3.2. Участие в областных, всероссийских и международных фестивалях и конкурсах</t>
  </si>
  <si>
    <t>Участие учреждений культуры, творческих коллективов и победителей  конкурсов в областных, всероссийских и международных фестивалях и конкурсах</t>
  </si>
  <si>
    <t xml:space="preserve">Задача 4: Формирование положительного имиджа городского округа Жигулевск Самарской области </t>
  </si>
  <si>
    <t>4.1. Организация и проведение государственных праздников и памятных дат</t>
  </si>
  <si>
    <t>День  Победы</t>
  </si>
  <si>
    <t>Международный день защиты детей</t>
  </si>
  <si>
    <t>День памяти и скорби</t>
  </si>
  <si>
    <t>День знаний</t>
  </si>
  <si>
    <t>День рождения А.Ширяевца</t>
  </si>
  <si>
    <t>Библионочь</t>
  </si>
  <si>
    <t>Всероссийский день библиотек</t>
  </si>
  <si>
    <t>Городская акция «Ночь в музее»</t>
  </si>
  <si>
    <t>4.2. Организация и проведение традиционных праздников</t>
  </si>
  <si>
    <t>Масленица</t>
  </si>
  <si>
    <t>Акция «Мы за здоровое будущее! Присоединяйтесь!»</t>
  </si>
  <si>
    <t>День рождения Жигулевска</t>
  </si>
  <si>
    <t>День города</t>
  </si>
  <si>
    <t>Городской праздник «Выпускной вечер»</t>
  </si>
  <si>
    <t>День села Ширяево</t>
  </si>
  <si>
    <t>День села Зольное</t>
  </si>
  <si>
    <t>День села Солнечная Поляна</t>
  </si>
  <si>
    <t>Игровые и развлекательные программы для организации летнего отдыха детей</t>
  </si>
  <si>
    <t>Новый  год</t>
  </si>
  <si>
    <t>Задача 5: Укрепление кадрового потенциала сферы культуры</t>
  </si>
  <si>
    <t>Повышение квалификации:</t>
  </si>
  <si>
    <t xml:space="preserve">Задача 6. Обеспечение деятельности  муниципальных учреждений культуры </t>
  </si>
  <si>
    <t xml:space="preserve">МБУ ДО ШИ    № 1 </t>
  </si>
  <si>
    <t>МБУ ДО ШИ    № 2</t>
  </si>
  <si>
    <t>МБУ ДО МШ   № 1</t>
  </si>
  <si>
    <t>МБУ ДО МШ № 1</t>
  </si>
  <si>
    <t>6.2. Обеспечение  деятельности учреждений  клубного типа</t>
  </si>
  <si>
    <t>6.3. Обеспечение  деятельности музея</t>
  </si>
  <si>
    <t>6.4. Обеспечение  деятельности  библиотек</t>
  </si>
  <si>
    <t>ВСЕГО по задаче 6:</t>
  </si>
  <si>
    <t xml:space="preserve">ВСЕГО ПО ПРОГРАММЕ:   </t>
  </si>
  <si>
    <t>2023 год</t>
  </si>
  <si>
    <t xml:space="preserve">Фестивали и конкурсы образовательных учреждений городского округа </t>
  </si>
  <si>
    <t>Приложение № 2</t>
  </si>
  <si>
    <t>к муниципальной программе</t>
  </si>
  <si>
    <t xml:space="preserve">городского округа Жигулевск «Культура» </t>
  </si>
  <si>
    <t>от_________________№_________</t>
  </si>
  <si>
    <t>Празничное мероприятие, посвященное Международному дню близнецов</t>
  </si>
  <si>
    <t>День села Богатырь</t>
  </si>
  <si>
    <t>2024 год</t>
  </si>
  <si>
    <t>Городской конкурс творческих работ "Помним. Чтим. Гордимся."</t>
  </si>
  <si>
    <t>Ночь искусств</t>
  </si>
  <si>
    <t>Городской праздник "День семьи, любви и верности"</t>
  </si>
  <si>
    <t>МБУК ИКМ «Самарская Лука» (металлический шкаф, манекены, проекторы, экран на штативе, экран настенный, сплит-система)</t>
  </si>
  <si>
    <t>Областной и федеральный бюджет ***</t>
  </si>
  <si>
    <t>День флага России</t>
  </si>
  <si>
    <t>Семейный фестиваль "Весна-Феsт"</t>
  </si>
  <si>
    <t>МБУК ИКМ "Самарская Лука"</t>
  </si>
  <si>
    <t>70-летие МБУК "Жигулевский ДК"</t>
  </si>
  <si>
    <t>2025 год</t>
  </si>
  <si>
    <t>на 2023-2025 годы</t>
  </si>
  <si>
    <t>Перечень  мероприятий муниципальной программы городского округа Жигулевск «Культура» на 2023-2025годы</t>
  </si>
  <si>
    <t>Городской фестиваль национальных культур "Венок дружбы"</t>
  </si>
  <si>
    <t>Рождество</t>
  </si>
  <si>
    <t>6.1. Обеспечение  деятельности учреждений дополнительного образования детей</t>
  </si>
  <si>
    <t>ИТОГО по задаче 2:</t>
  </si>
  <si>
    <t>Итого по задаче 3:</t>
  </si>
  <si>
    <t>Итого по задаче 4:</t>
  </si>
  <si>
    <t>Итого по задаче 5:</t>
  </si>
  <si>
    <t>2.1.1.</t>
  </si>
  <si>
    <t>2.1.2.</t>
  </si>
  <si>
    <t>3.1.1.</t>
  </si>
  <si>
    <t>3.1.2.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</si>
  <si>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</si>
  <si>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</si>
  <si>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</si>
  <si>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</si>
  <si>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</si>
  <si>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</si>
  <si>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</si>
  <si>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</si>
  <si>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</si>
  <si>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</si>
  <si>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</si>
  <si>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3.1.14.</t>
  </si>
  <si>
    <t>3.1.15.</t>
  </si>
  <si>
    <t>3.1.16.</t>
  </si>
  <si>
    <t>3.1.17.</t>
  </si>
  <si>
    <t>3.2.1.</t>
  </si>
  <si>
    <t>5.1.</t>
  </si>
  <si>
    <t>4.1.1.</t>
  </si>
  <si>
    <t>4.1.2.</t>
  </si>
  <si>
    <t>4.1.3.</t>
  </si>
  <si>
    <t>4.1.4.</t>
  </si>
  <si>
    <t>4.1.5.</t>
  </si>
  <si>
    <t>4.1.6.</t>
  </si>
  <si>
    <t>4.1.7.</t>
  </si>
  <si>
    <t>4.1.8.</t>
  </si>
  <si>
    <t>4.1.9.</t>
  </si>
  <si>
    <t>4.1.10.</t>
  </si>
  <si>
    <t>4.2.1.</t>
  </si>
  <si>
    <t>4.2.2.</t>
  </si>
  <si>
    <t>4.2.3.</t>
  </si>
  <si>
    <t>4.2.4.</t>
  </si>
  <si>
    <t>4.2.5.</t>
  </si>
  <si>
    <t>4.2.6.</t>
  </si>
  <si>
    <t>4.2.7.</t>
  </si>
  <si>
    <t>4.2.8.</t>
  </si>
  <si>
    <t>4.2.9.</t>
  </si>
  <si>
    <t>4.2.10.</t>
  </si>
  <si>
    <t>4.2.11.</t>
  </si>
  <si>
    <t>4.2.12.</t>
  </si>
  <si>
    <t>4.2.13.</t>
  </si>
  <si>
    <t>4.2.14.</t>
  </si>
  <si>
    <t>4.2.15.</t>
  </si>
  <si>
    <t>6.1.1.</t>
  </si>
  <si>
    <t>6.1.2.</t>
  </si>
  <si>
    <t>6.1.3.</t>
  </si>
  <si>
    <t>6.1.4.</t>
  </si>
  <si>
    <t>6.2.1.</t>
  </si>
  <si>
    <t>6.2.2.</t>
  </si>
  <si>
    <t>6.2.3.</t>
  </si>
  <si>
    <t>6.3.1.</t>
  </si>
  <si>
    <t>6.4.1.</t>
  </si>
  <si>
    <t>Капитальный ремонт МБУК "Многофункциональный культурный центр" (ул.Никитина, 9)</t>
  </si>
  <si>
    <t>1.1.1.</t>
  </si>
  <si>
    <t>1.1.2.</t>
  </si>
  <si>
    <t>Ремонт помещений МБУК Жигулевская ЦБС (ул. Ленина 3)</t>
  </si>
  <si>
    <t>Приложение к протоколу № 1 от 07.12.2022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</si>
</sst>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1"/>
    </font>
    <font>
      <sz val="8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1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1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Alignment="1">
      <alignment horizontal="right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top"/>
    </xf>
    <xf numFmtId="0" fontId="6" fillId="0" borderId="1" xfId="0" applyFont="1" applyBorder="1"/>
    <xf numFmtId="4" fontId="7" fillId="0" borderId="1" xfId="0" applyNumberFormat="1" applyFont="1" applyBorder="1"/>
    <xf numFmtId="4" fontId="8" fillId="0" borderId="1" xfId="0" applyNumberFormat="1" applyFont="1" applyBorder="1"/>
    <xf numFmtId="0" fontId="9" fillId="0" borderId="1" xfId="0" applyFont="1" applyBorder="1" applyAlignment="1">
      <alignment wrapText="1"/>
    </xf>
    <xf numFmtId="0" fontId="1" fillId="2" borderId="0" xfId="0" applyNumberFormat="1" applyFont="1" applyFill="1"/>
    <xf numFmtId="0" fontId="1" fillId="2" borderId="0" xfId="0" applyNumberFormat="1" applyFont="1" applyFill="1" applyBorder="1" applyAlignment="1">
      <alignment horizontal="center" wrapText="1"/>
    </xf>
    <xf numFmtId="0" fontId="9" fillId="0" borderId="1" xfId="0" applyNumberFormat="1" applyFont="1" applyBorder="1"/>
    <xf numFmtId="0" fontId="10" fillId="2" borderId="1" xfId="0" applyNumberFormat="1" applyFont="1" applyFill="1" applyBorder="1" applyAlignment="1">
      <alignment horizontal="center" vertical="center" wrapText="1"/>
    </xf>
    <xf numFmtId="0" fontId="11" fillId="0" borderId="0" xfId="0" applyNumberFormat="1" applyFont="1"/>
    <xf numFmtId="0" fontId="9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4" fontId="0" fillId="0" borderId="0" xfId="0" applyNumberFormat="1"/>
    <xf numFmtId="4" fontId="3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/>
    <xf numFmtId="4" fontId="7" fillId="0" borderId="1" xfId="0" applyNumberFormat="1" applyFont="1" applyFill="1" applyBorder="1"/>
    <xf numFmtId="0" fontId="0" fillId="0" borderId="0" xfId="0" applyFill="1"/>
    <xf numFmtId="0" fontId="3" fillId="2" borderId="1" xfId="0" applyFont="1" applyFill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center"/>
    </xf>
    <xf numFmtId="0" fontId="9" fillId="0" borderId="1" xfId="0" applyNumberFormat="1" applyFont="1" applyFill="1" applyBorder="1"/>
    <xf numFmtId="4" fontId="0" fillId="0" borderId="0" xfId="0" applyNumberFormat="1" applyFill="1"/>
    <xf numFmtId="14" fontId="9" fillId="0" borderId="1" xfId="0" applyNumberFormat="1" applyFont="1" applyBorder="1"/>
    <xf numFmtId="0" fontId="3" fillId="2" borderId="1" xfId="0" applyFont="1" applyFill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center"/>
    </xf>
    <xf numFmtId="0" fontId="9" fillId="0" borderId="3" xfId="0" applyNumberFormat="1" applyFont="1" applyBorder="1" applyAlignment="1">
      <alignment horizontal="center"/>
    </xf>
    <xf numFmtId="0" fontId="9" fillId="0" borderId="4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9" fillId="0" borderId="6" xfId="0" applyNumberFormat="1" applyFont="1" applyBorder="1" applyAlignment="1">
      <alignment horizontal="center"/>
    </xf>
    <xf numFmtId="0" fontId="9" fillId="0" borderId="7" xfId="0" applyNumberFormat="1" applyFont="1" applyBorder="1" applyAlignment="1">
      <alignment horizontal="center"/>
    </xf>
    <xf numFmtId="4" fontId="7" fillId="0" borderId="5" xfId="0" applyNumberFormat="1" applyFont="1" applyBorder="1" applyAlignment="1">
      <alignment horizontal="center"/>
    </xf>
    <xf numFmtId="4" fontId="7" fillId="0" borderId="6" xfId="0" applyNumberFormat="1" applyFont="1" applyBorder="1" applyAlignment="1">
      <alignment horizontal="center"/>
    </xf>
    <xf numFmtId="4" fontId="7" fillId="0" borderId="7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" fontId="9" fillId="0" borderId="5" xfId="0" applyNumberFormat="1" applyFont="1" applyBorder="1" applyAlignment="1">
      <alignment horizontal="center"/>
    </xf>
    <xf numFmtId="4" fontId="9" fillId="0" borderId="6" xfId="0" applyNumberFormat="1" applyFont="1" applyBorder="1" applyAlignment="1">
      <alignment horizontal="center"/>
    </xf>
    <xf numFmtId="4" fontId="9" fillId="0" borderId="7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9" fillId="0" borderId="2" xfId="0" applyNumberFormat="1" applyFont="1" applyFill="1" applyBorder="1" applyAlignment="1">
      <alignment horizontal="center"/>
    </xf>
    <xf numFmtId="0" fontId="9" fillId="0" borderId="4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33"/>
  <sheetViews>
    <sheetView tabSelected="1" workbookViewId="0">
      <selection activeCell="H7" sqref="H7:L7"/>
    </sheetView>
  </sheetViews>
  <sheetFormatPr defaultRowHeight="15"/>
  <cols>
    <col min="1" max="1" width="5.28515625" style="25" customWidth="1"/>
    <col min="2" max="2" width="31.140625" customWidth="1"/>
    <col min="4" max="4" width="9.140625" style="34"/>
    <col min="12" max="12" width="20.7109375" customWidth="1"/>
    <col min="16" max="16" width="11.42578125" bestFit="1" customWidth="1"/>
  </cols>
  <sheetData>
    <row r="1" spans="1:12" ht="15.75">
      <c r="H1" s="74" t="s">
        <v>172</v>
      </c>
      <c r="I1" s="74"/>
      <c r="J1" s="74"/>
      <c r="K1" s="74"/>
      <c r="L1" s="74"/>
    </row>
    <row r="3" spans="1:12" ht="15.75" customHeight="1">
      <c r="A3" s="21"/>
      <c r="B3" s="1"/>
      <c r="C3" s="1"/>
      <c r="D3" s="12"/>
      <c r="E3" s="2"/>
      <c r="F3" s="12"/>
      <c r="G3" s="16"/>
      <c r="H3" s="69" t="s">
        <v>87</v>
      </c>
      <c r="I3" s="69"/>
      <c r="J3" s="69"/>
      <c r="K3" s="69"/>
      <c r="L3" s="69"/>
    </row>
    <row r="4" spans="1:12" ht="15.75" customHeight="1">
      <c r="A4" s="21"/>
      <c r="B4" s="1"/>
      <c r="C4" s="1"/>
      <c r="D4" s="12"/>
      <c r="E4" s="2"/>
      <c r="F4" s="12"/>
      <c r="G4" s="16"/>
      <c r="H4" s="69" t="s">
        <v>88</v>
      </c>
      <c r="I4" s="69"/>
      <c r="J4" s="69"/>
      <c r="K4" s="69"/>
      <c r="L4" s="69"/>
    </row>
    <row r="5" spans="1:12" ht="15.75" customHeight="1">
      <c r="A5" s="21"/>
      <c r="B5" s="1"/>
      <c r="C5" s="1"/>
      <c r="D5" s="12"/>
      <c r="E5" s="2"/>
      <c r="F5" s="12"/>
      <c r="G5" s="16"/>
      <c r="H5" s="69" t="s">
        <v>89</v>
      </c>
      <c r="I5" s="69"/>
      <c r="J5" s="69"/>
      <c r="K5" s="69"/>
      <c r="L5" s="69"/>
    </row>
    <row r="6" spans="1:12" ht="15.75" customHeight="1">
      <c r="A6" s="21"/>
      <c r="B6" s="1"/>
      <c r="C6" s="1"/>
      <c r="D6" s="12"/>
      <c r="E6" s="2"/>
      <c r="F6" s="12"/>
      <c r="G6" s="16"/>
      <c r="H6" s="69" t="s">
        <v>104</v>
      </c>
      <c r="I6" s="69"/>
      <c r="J6" s="69"/>
      <c r="K6" s="69"/>
      <c r="L6" s="69"/>
    </row>
    <row r="7" spans="1:12" ht="47.25" customHeight="1">
      <c r="A7" s="21"/>
      <c r="B7" s="1"/>
      <c r="C7" s="1"/>
      <c r="D7" s="12"/>
      <c r="E7" s="2"/>
      <c r="F7" s="12"/>
      <c r="G7" s="16"/>
      <c r="H7" s="69" t="s">
        <v>90</v>
      </c>
      <c r="I7" s="69"/>
      <c r="J7" s="69"/>
      <c r="K7" s="69"/>
      <c r="L7" s="69"/>
    </row>
    <row r="8" spans="1:12" ht="16.5" customHeight="1">
      <c r="A8" s="72" t="s">
        <v>105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12">
      <c r="A9" s="22"/>
      <c r="B9" s="3"/>
      <c r="C9" s="3"/>
      <c r="D9" s="11"/>
      <c r="E9" s="3"/>
      <c r="F9" s="11"/>
      <c r="G9" s="3"/>
      <c r="H9" s="3"/>
      <c r="I9" s="3"/>
      <c r="J9" s="3"/>
      <c r="K9" s="3"/>
      <c r="L9" s="4" t="s">
        <v>0</v>
      </c>
    </row>
    <row r="10" spans="1:12" ht="15" customHeight="1">
      <c r="A10" s="73" t="s">
        <v>1</v>
      </c>
      <c r="B10" s="58" t="s">
        <v>2</v>
      </c>
      <c r="C10" s="58" t="s">
        <v>3</v>
      </c>
      <c r="D10" s="58"/>
      <c r="E10" s="58"/>
      <c r="F10" s="58"/>
      <c r="G10" s="58" t="s">
        <v>98</v>
      </c>
      <c r="H10" s="58"/>
      <c r="I10" s="58"/>
      <c r="J10" s="58"/>
      <c r="K10" s="58" t="s">
        <v>4</v>
      </c>
      <c r="L10" s="58" t="s">
        <v>5</v>
      </c>
    </row>
    <row r="11" spans="1:12" ht="15" customHeight="1">
      <c r="A11" s="73"/>
      <c r="B11" s="58"/>
      <c r="C11" s="58" t="s">
        <v>6</v>
      </c>
      <c r="D11" s="58"/>
      <c r="E11" s="58"/>
      <c r="F11" s="58"/>
      <c r="G11" s="58" t="s">
        <v>6</v>
      </c>
      <c r="H11" s="58"/>
      <c r="I11" s="58"/>
      <c r="J11" s="58"/>
      <c r="K11" s="58"/>
      <c r="L11" s="58"/>
    </row>
    <row r="12" spans="1:12" ht="30" customHeight="1">
      <c r="A12" s="73"/>
      <c r="B12" s="58"/>
      <c r="C12" s="58"/>
      <c r="D12" s="31" t="s">
        <v>85</v>
      </c>
      <c r="E12" s="5" t="s">
        <v>93</v>
      </c>
      <c r="F12" s="5" t="s">
        <v>103</v>
      </c>
      <c r="G12" s="58"/>
      <c r="H12" s="5" t="s">
        <v>85</v>
      </c>
      <c r="I12" s="5" t="s">
        <v>93</v>
      </c>
      <c r="J12" s="5" t="s">
        <v>103</v>
      </c>
      <c r="K12" s="58"/>
      <c r="L12" s="58"/>
    </row>
    <row r="13" spans="1:12" ht="29.25" customHeight="1">
      <c r="A13" s="70" t="s">
        <v>7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24" customHeight="1">
      <c r="A14" s="70" t="s">
        <v>8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</row>
    <row r="15" spans="1:12" ht="47.25" customHeight="1">
      <c r="A15" s="23" t="s">
        <v>169</v>
      </c>
      <c r="B15" s="20" t="s">
        <v>168</v>
      </c>
      <c r="C15" s="18">
        <f>SUM(D15:F15)</f>
        <v>6190</v>
      </c>
      <c r="D15" s="32">
        <v>3095</v>
      </c>
      <c r="E15" s="19">
        <v>3095</v>
      </c>
      <c r="F15" s="19">
        <v>0</v>
      </c>
      <c r="G15" s="19">
        <f>SUM(H15:J15)</f>
        <v>117610</v>
      </c>
      <c r="H15" s="19">
        <v>58805</v>
      </c>
      <c r="I15" s="19">
        <v>58805</v>
      </c>
      <c r="J15" s="19">
        <v>0</v>
      </c>
      <c r="K15" s="19">
        <f>C15+G15</f>
        <v>123800</v>
      </c>
      <c r="L15" s="13" t="s">
        <v>9</v>
      </c>
    </row>
    <row r="16" spans="1:12" ht="32.25" customHeight="1">
      <c r="A16" s="23" t="s">
        <v>170</v>
      </c>
      <c r="B16" s="20" t="s">
        <v>171</v>
      </c>
      <c r="C16" s="18">
        <f>SUM(D16:F16)</f>
        <v>3500</v>
      </c>
      <c r="D16" s="32">
        <v>3500</v>
      </c>
      <c r="E16" s="19">
        <v>0</v>
      </c>
      <c r="F16" s="19">
        <v>0</v>
      </c>
      <c r="G16" s="19">
        <f>SUM(H16:J16)</f>
        <v>0</v>
      </c>
      <c r="H16" s="19">
        <v>0</v>
      </c>
      <c r="I16" s="19">
        <v>0</v>
      </c>
      <c r="J16" s="19">
        <v>0</v>
      </c>
      <c r="K16" s="19">
        <f>C16+G16</f>
        <v>3500</v>
      </c>
      <c r="L16" s="40" t="s">
        <v>9</v>
      </c>
    </row>
    <row r="17" spans="1:12">
      <c r="A17" s="23"/>
      <c r="B17" s="6" t="s">
        <v>15</v>
      </c>
      <c r="C17" s="18">
        <f>SUM(D17:F17)</f>
        <v>9690</v>
      </c>
      <c r="D17" s="32">
        <f>SUM(D15:D16)</f>
        <v>6595</v>
      </c>
      <c r="E17" s="19">
        <f>SUM(E15:E15)</f>
        <v>3095</v>
      </c>
      <c r="F17" s="19">
        <f>SUM(F15:F15)</f>
        <v>0</v>
      </c>
      <c r="G17" s="19">
        <f>SUM(H17:J17)</f>
        <v>117610</v>
      </c>
      <c r="H17" s="19">
        <f>SUM(H15:H15)</f>
        <v>58805</v>
      </c>
      <c r="I17" s="19">
        <f>SUM(I15:I15)</f>
        <v>58805</v>
      </c>
      <c r="J17" s="19">
        <f>SUM(J15:J15)</f>
        <v>0</v>
      </c>
      <c r="K17" s="19">
        <f>C17+G17</f>
        <v>127300</v>
      </c>
      <c r="L17" s="17"/>
    </row>
    <row r="18" spans="1:12">
      <c r="A18" s="23"/>
      <c r="B18" s="6" t="s">
        <v>16</v>
      </c>
      <c r="C18" s="18">
        <f>SUM(D18:F18)</f>
        <v>9690</v>
      </c>
      <c r="D18" s="32">
        <f>D17</f>
        <v>6595</v>
      </c>
      <c r="E18" s="19">
        <f>E17</f>
        <v>3095</v>
      </c>
      <c r="F18" s="19">
        <f>F17</f>
        <v>0</v>
      </c>
      <c r="G18" s="19">
        <f>SUM(H18:J18)</f>
        <v>117610</v>
      </c>
      <c r="H18" s="19">
        <f>H17</f>
        <v>58805</v>
      </c>
      <c r="I18" s="19">
        <f>I17</f>
        <v>58805</v>
      </c>
      <c r="J18" s="19">
        <f>J17</f>
        <v>0</v>
      </c>
      <c r="K18" s="19">
        <f>C18+G18</f>
        <v>127300</v>
      </c>
      <c r="L18" s="17"/>
    </row>
    <row r="19" spans="1:12" ht="15" customHeight="1">
      <c r="A19" s="62" t="s">
        <v>17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4"/>
    </row>
    <row r="20" spans="1:12" ht="15" customHeight="1">
      <c r="A20" s="62" t="s">
        <v>18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4"/>
    </row>
    <row r="21" spans="1:12" ht="24.75">
      <c r="A21" s="23" t="s">
        <v>113</v>
      </c>
      <c r="B21" s="20" t="s">
        <v>21</v>
      </c>
      <c r="C21" s="18">
        <f>SUM(D21:F21)</f>
        <v>0</v>
      </c>
      <c r="D21" s="32">
        <v>0</v>
      </c>
      <c r="E21" s="19">
        <v>0</v>
      </c>
      <c r="F21" s="19">
        <v>0</v>
      </c>
      <c r="G21" s="19">
        <f>SUM(H21:J21)</f>
        <v>0</v>
      </c>
      <c r="H21" s="19">
        <v>0</v>
      </c>
      <c r="I21" s="19">
        <v>0</v>
      </c>
      <c r="J21" s="19">
        <v>0</v>
      </c>
      <c r="K21" s="19">
        <f>C21+G21</f>
        <v>0</v>
      </c>
      <c r="L21" s="13" t="s">
        <v>22</v>
      </c>
    </row>
    <row r="22" spans="1:12">
      <c r="A22" s="23" t="s">
        <v>114</v>
      </c>
      <c r="B22" s="20" t="s">
        <v>19</v>
      </c>
      <c r="C22" s="18">
        <f>SUM(D22:F22)</f>
        <v>0</v>
      </c>
      <c r="D22" s="32">
        <v>0</v>
      </c>
      <c r="E22" s="19"/>
      <c r="F22" s="19"/>
      <c r="G22" s="19"/>
      <c r="H22" s="19"/>
      <c r="I22" s="19"/>
      <c r="J22" s="19"/>
      <c r="K22" s="19"/>
      <c r="L22" s="13"/>
    </row>
    <row r="23" spans="1:12">
      <c r="A23" s="24"/>
      <c r="B23" s="6" t="s">
        <v>23</v>
      </c>
      <c r="C23" s="18">
        <f>SUM(D23:F23)</f>
        <v>0</v>
      </c>
      <c r="D23" s="32">
        <f>SUM(D21:D22)</f>
        <v>0</v>
      </c>
      <c r="E23" s="19">
        <f>SUM(E21:E22)</f>
        <v>0</v>
      </c>
      <c r="F23" s="19">
        <f>SUM(F21:F22)</f>
        <v>0</v>
      </c>
      <c r="G23" s="19">
        <f>SUM(H23:J23)</f>
        <v>0</v>
      </c>
      <c r="H23" s="19">
        <f>SUM(H21)</f>
        <v>0</v>
      </c>
      <c r="I23" s="19">
        <f>SUM(I21)</f>
        <v>0</v>
      </c>
      <c r="J23" s="19">
        <f>SUM(J21)</f>
        <v>0</v>
      </c>
      <c r="K23" s="19">
        <f>C23+G23</f>
        <v>0</v>
      </c>
      <c r="L23" s="17"/>
    </row>
    <row r="24" spans="1:12">
      <c r="A24" s="47" t="s">
        <v>24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9"/>
    </row>
    <row r="25" spans="1:12" ht="48.75">
      <c r="A25" s="23" t="s">
        <v>25</v>
      </c>
      <c r="B25" s="20" t="s">
        <v>97</v>
      </c>
      <c r="C25" s="18">
        <f>SUM(D25:F25)</f>
        <v>140.19999999999999</v>
      </c>
      <c r="D25" s="32">
        <v>140.19999999999999</v>
      </c>
      <c r="E25" s="32">
        <v>0</v>
      </c>
      <c r="F25" s="32">
        <v>0</v>
      </c>
      <c r="G25" s="19">
        <f t="shared" ref="G25:G55" si="0">SUM(H25:J25)</f>
        <v>2654</v>
      </c>
      <c r="H25" s="19">
        <v>2654</v>
      </c>
      <c r="I25" s="19">
        <v>0</v>
      </c>
      <c r="J25" s="19">
        <v>0</v>
      </c>
      <c r="K25" s="19">
        <f t="shared" ref="K25:K55" si="1">C25+G25</f>
        <v>2794.2</v>
      </c>
      <c r="L25" s="13" t="s">
        <v>101</v>
      </c>
    </row>
    <row r="26" spans="1:12">
      <c r="A26" s="23" t="s">
        <v>27</v>
      </c>
      <c r="B26" s="20" t="s">
        <v>33</v>
      </c>
      <c r="C26" s="18">
        <f t="shared" ref="C26:C55" si="2">SUM(D26:F26)</f>
        <v>10.8</v>
      </c>
      <c r="D26" s="32">
        <v>3.6</v>
      </c>
      <c r="E26" s="19">
        <v>3.6</v>
      </c>
      <c r="F26" s="19">
        <v>3.6</v>
      </c>
      <c r="G26" s="19">
        <f t="shared" si="0"/>
        <v>859</v>
      </c>
      <c r="H26" s="19">
        <v>279.10000000000002</v>
      </c>
      <c r="I26" s="19">
        <v>279.10000000000002</v>
      </c>
      <c r="J26" s="19">
        <v>300.8</v>
      </c>
      <c r="K26" s="19">
        <f t="shared" si="1"/>
        <v>869.8</v>
      </c>
      <c r="L26" s="20" t="s">
        <v>22</v>
      </c>
    </row>
    <row r="27" spans="1:12">
      <c r="A27" s="23"/>
      <c r="B27" s="26" t="s">
        <v>15</v>
      </c>
      <c r="C27" s="18">
        <f t="shared" si="2"/>
        <v>150.99999999999997</v>
      </c>
      <c r="D27" s="32">
        <f>SUM(D25:D26)</f>
        <v>143.79999999999998</v>
      </c>
      <c r="E27" s="19">
        <f>SUM(E25:E26)</f>
        <v>3.6</v>
      </c>
      <c r="F27" s="19">
        <f>SUM(F25:F26)</f>
        <v>3.6</v>
      </c>
      <c r="G27" s="19">
        <f t="shared" si="0"/>
        <v>3513</v>
      </c>
      <c r="H27" s="19">
        <f>SUM(H25:H26)</f>
        <v>2933.1</v>
      </c>
      <c r="I27" s="19">
        <f>SUM(I25:I26)</f>
        <v>279.10000000000002</v>
      </c>
      <c r="J27" s="19">
        <f>SUM(J25:J26)</f>
        <v>300.8</v>
      </c>
      <c r="K27" s="19">
        <f t="shared" si="1"/>
        <v>3664</v>
      </c>
      <c r="L27" s="17"/>
    </row>
    <row r="28" spans="1:12">
      <c r="A28" s="23"/>
      <c r="B28" s="26" t="s">
        <v>109</v>
      </c>
      <c r="C28" s="18">
        <f>SUM(D28:F28)</f>
        <v>150.99999999999997</v>
      </c>
      <c r="D28" s="32">
        <f>D27+D23</f>
        <v>143.79999999999998</v>
      </c>
      <c r="E28" s="19">
        <f>E27+E23</f>
        <v>3.6</v>
      </c>
      <c r="F28" s="19">
        <f>F27+F23</f>
        <v>3.6</v>
      </c>
      <c r="G28" s="19">
        <f t="shared" si="0"/>
        <v>3513</v>
      </c>
      <c r="H28" s="19">
        <f>H27+H23</f>
        <v>2933.1</v>
      </c>
      <c r="I28" s="19">
        <f>I27+I23</f>
        <v>279.10000000000002</v>
      </c>
      <c r="J28" s="19">
        <f>J27+J23</f>
        <v>300.8</v>
      </c>
      <c r="K28" s="19">
        <f t="shared" si="1"/>
        <v>3664</v>
      </c>
      <c r="L28" s="17"/>
    </row>
    <row r="29" spans="1:12">
      <c r="A29" s="47" t="s">
        <v>34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9"/>
    </row>
    <row r="30" spans="1:12">
      <c r="A30" s="47" t="s">
        <v>35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9"/>
    </row>
    <row r="31" spans="1:12" ht="15" customHeight="1">
      <c r="A31" s="41" t="s">
        <v>115</v>
      </c>
      <c r="B31" s="68" t="s">
        <v>36</v>
      </c>
      <c r="C31" s="18">
        <f t="shared" si="2"/>
        <v>10</v>
      </c>
      <c r="D31" s="9">
        <v>10</v>
      </c>
      <c r="E31" s="19">
        <v>0</v>
      </c>
      <c r="F31" s="19">
        <v>0</v>
      </c>
      <c r="G31" s="19">
        <f t="shared" si="0"/>
        <v>0</v>
      </c>
      <c r="H31" s="19">
        <v>0</v>
      </c>
      <c r="I31" s="19">
        <v>0</v>
      </c>
      <c r="J31" s="19">
        <v>0</v>
      </c>
      <c r="K31" s="19">
        <f t="shared" si="1"/>
        <v>10</v>
      </c>
      <c r="L31" s="13" t="s">
        <v>11</v>
      </c>
    </row>
    <row r="32" spans="1:12">
      <c r="A32" s="42"/>
      <c r="B32" s="68"/>
      <c r="C32" s="18">
        <f t="shared" si="2"/>
        <v>7</v>
      </c>
      <c r="D32" s="9">
        <v>7</v>
      </c>
      <c r="E32" s="19">
        <v>0</v>
      </c>
      <c r="F32" s="19">
        <v>0</v>
      </c>
      <c r="G32" s="19">
        <f t="shared" si="0"/>
        <v>0</v>
      </c>
      <c r="H32" s="19">
        <v>0</v>
      </c>
      <c r="I32" s="19">
        <v>0</v>
      </c>
      <c r="J32" s="19">
        <v>0</v>
      </c>
      <c r="K32" s="19">
        <f t="shared" si="1"/>
        <v>7</v>
      </c>
      <c r="L32" s="13" t="s">
        <v>22</v>
      </c>
    </row>
    <row r="33" spans="1:12" ht="22.5">
      <c r="A33" s="23" t="s">
        <v>116</v>
      </c>
      <c r="B33" s="13" t="s">
        <v>37</v>
      </c>
      <c r="C33" s="18">
        <f t="shared" si="2"/>
        <v>10</v>
      </c>
      <c r="D33" s="9">
        <v>10</v>
      </c>
      <c r="E33" s="19">
        <v>0</v>
      </c>
      <c r="F33" s="19">
        <v>0</v>
      </c>
      <c r="G33" s="19">
        <f t="shared" si="0"/>
        <v>0</v>
      </c>
      <c r="H33" s="19">
        <v>0</v>
      </c>
      <c r="I33" s="19">
        <v>0</v>
      </c>
      <c r="J33" s="19">
        <v>0</v>
      </c>
      <c r="K33" s="19">
        <f t="shared" si="1"/>
        <v>10</v>
      </c>
      <c r="L33" s="13" t="s">
        <v>20</v>
      </c>
    </row>
    <row r="34" spans="1:12" ht="45">
      <c r="A34" s="23" t="s">
        <v>117</v>
      </c>
      <c r="B34" s="13" t="s">
        <v>38</v>
      </c>
      <c r="C34" s="18">
        <f t="shared" si="2"/>
        <v>10</v>
      </c>
      <c r="D34" s="9">
        <v>10</v>
      </c>
      <c r="E34" s="19">
        <v>0</v>
      </c>
      <c r="F34" s="19">
        <v>0</v>
      </c>
      <c r="G34" s="19">
        <f t="shared" si="0"/>
        <v>0</v>
      </c>
      <c r="H34" s="19">
        <v>0</v>
      </c>
      <c r="I34" s="19">
        <v>0</v>
      </c>
      <c r="J34" s="19">
        <v>0</v>
      </c>
      <c r="K34" s="19">
        <f t="shared" si="1"/>
        <v>10</v>
      </c>
      <c r="L34" s="13" t="s">
        <v>13</v>
      </c>
    </row>
    <row r="35" spans="1:12" ht="45">
      <c r="A35" s="23" t="s">
        <v>118</v>
      </c>
      <c r="B35" s="13" t="s">
        <v>39</v>
      </c>
      <c r="C35" s="18">
        <f t="shared" si="2"/>
        <v>15</v>
      </c>
      <c r="D35" s="9">
        <v>15</v>
      </c>
      <c r="E35" s="19">
        <v>0</v>
      </c>
      <c r="F35" s="19">
        <v>0</v>
      </c>
      <c r="G35" s="19">
        <f t="shared" si="0"/>
        <v>0</v>
      </c>
      <c r="H35" s="19">
        <v>0</v>
      </c>
      <c r="I35" s="19">
        <v>0</v>
      </c>
      <c r="J35" s="19">
        <v>0</v>
      </c>
      <c r="K35" s="19">
        <f t="shared" si="1"/>
        <v>15</v>
      </c>
      <c r="L35" s="13" t="s">
        <v>28</v>
      </c>
    </row>
    <row r="36" spans="1:12" ht="33.75">
      <c r="A36" s="23" t="s">
        <v>119</v>
      </c>
      <c r="B36" s="13" t="s">
        <v>41</v>
      </c>
      <c r="C36" s="18">
        <f t="shared" si="2"/>
        <v>20</v>
      </c>
      <c r="D36" s="9">
        <v>20</v>
      </c>
      <c r="E36" s="19">
        <v>0</v>
      </c>
      <c r="F36" s="19">
        <v>0</v>
      </c>
      <c r="G36" s="19">
        <f t="shared" si="0"/>
        <v>0</v>
      </c>
      <c r="H36" s="19">
        <v>0</v>
      </c>
      <c r="I36" s="19">
        <v>0</v>
      </c>
      <c r="J36" s="19">
        <v>0</v>
      </c>
      <c r="K36" s="19">
        <f t="shared" si="1"/>
        <v>20</v>
      </c>
      <c r="L36" s="13" t="s">
        <v>11</v>
      </c>
    </row>
    <row r="37" spans="1:12">
      <c r="A37" s="23" t="s">
        <v>120</v>
      </c>
      <c r="B37" s="13" t="s">
        <v>42</v>
      </c>
      <c r="C37" s="18">
        <f t="shared" si="2"/>
        <v>7</v>
      </c>
      <c r="D37" s="9">
        <v>7</v>
      </c>
      <c r="E37" s="19">
        <v>0</v>
      </c>
      <c r="F37" s="19">
        <v>0</v>
      </c>
      <c r="G37" s="19">
        <f t="shared" si="0"/>
        <v>0</v>
      </c>
      <c r="H37" s="19">
        <v>0</v>
      </c>
      <c r="I37" s="19">
        <v>0</v>
      </c>
      <c r="J37" s="19">
        <v>0</v>
      </c>
      <c r="K37" s="19">
        <f t="shared" si="1"/>
        <v>7</v>
      </c>
      <c r="L37" s="13" t="s">
        <v>22</v>
      </c>
    </row>
    <row r="38" spans="1:12" ht="22.5">
      <c r="A38" s="23" t="s">
        <v>121</v>
      </c>
      <c r="B38" s="13" t="s">
        <v>43</v>
      </c>
      <c r="C38" s="18">
        <f t="shared" si="2"/>
        <v>5</v>
      </c>
      <c r="D38" s="9">
        <v>5</v>
      </c>
      <c r="E38" s="19">
        <v>0</v>
      </c>
      <c r="F38" s="19">
        <v>0</v>
      </c>
      <c r="G38" s="19">
        <f t="shared" si="0"/>
        <v>0</v>
      </c>
      <c r="H38" s="19">
        <v>0</v>
      </c>
      <c r="I38" s="19">
        <v>0</v>
      </c>
      <c r="J38" s="19">
        <v>0</v>
      </c>
      <c r="K38" s="19">
        <f t="shared" si="1"/>
        <v>5</v>
      </c>
      <c r="L38" s="13" t="s">
        <v>22</v>
      </c>
    </row>
    <row r="39" spans="1:12" ht="22.5">
      <c r="A39" s="23" t="s">
        <v>122</v>
      </c>
      <c r="B39" s="13" t="s">
        <v>44</v>
      </c>
      <c r="C39" s="18">
        <f t="shared" si="2"/>
        <v>25</v>
      </c>
      <c r="D39" s="9">
        <v>25</v>
      </c>
      <c r="E39" s="19">
        <v>0</v>
      </c>
      <c r="F39" s="19">
        <v>0</v>
      </c>
      <c r="G39" s="19">
        <f t="shared" si="0"/>
        <v>0</v>
      </c>
      <c r="H39" s="19">
        <v>0</v>
      </c>
      <c r="I39" s="19">
        <v>0</v>
      </c>
      <c r="J39" s="19">
        <v>0</v>
      </c>
      <c r="K39" s="19">
        <f t="shared" si="1"/>
        <v>25</v>
      </c>
      <c r="L39" s="13" t="s">
        <v>11</v>
      </c>
    </row>
    <row r="40" spans="1:12" ht="33.75">
      <c r="A40" s="23" t="s">
        <v>123</v>
      </c>
      <c r="B40" s="13" t="s">
        <v>45</v>
      </c>
      <c r="C40" s="18">
        <f t="shared" si="2"/>
        <v>25</v>
      </c>
      <c r="D40" s="9">
        <v>25</v>
      </c>
      <c r="E40" s="19">
        <v>0</v>
      </c>
      <c r="F40" s="19">
        <v>0</v>
      </c>
      <c r="G40" s="19">
        <f t="shared" si="0"/>
        <v>0</v>
      </c>
      <c r="H40" s="19">
        <v>0</v>
      </c>
      <c r="I40" s="19">
        <v>0</v>
      </c>
      <c r="J40" s="19">
        <v>0</v>
      </c>
      <c r="K40" s="19">
        <f t="shared" si="1"/>
        <v>25</v>
      </c>
      <c r="L40" s="13" t="s">
        <v>14</v>
      </c>
    </row>
    <row r="41" spans="1:12" s="34" customFormat="1" ht="15" customHeight="1">
      <c r="A41" s="65" t="s">
        <v>124</v>
      </c>
      <c r="B41" s="59" t="s">
        <v>46</v>
      </c>
      <c r="C41" s="33">
        <f t="shared" si="2"/>
        <v>0</v>
      </c>
      <c r="D41" s="9">
        <v>0</v>
      </c>
      <c r="E41" s="32">
        <v>0</v>
      </c>
      <c r="F41" s="32">
        <v>0</v>
      </c>
      <c r="G41" s="32">
        <f t="shared" si="0"/>
        <v>0</v>
      </c>
      <c r="H41" s="32">
        <v>0</v>
      </c>
      <c r="I41" s="32">
        <v>0</v>
      </c>
      <c r="J41" s="32">
        <v>0</v>
      </c>
      <c r="K41" s="32">
        <f t="shared" si="1"/>
        <v>0</v>
      </c>
      <c r="L41" s="10" t="s">
        <v>14</v>
      </c>
    </row>
    <row r="42" spans="1:12" s="34" customFormat="1">
      <c r="A42" s="66"/>
      <c r="B42" s="60"/>
      <c r="C42" s="33">
        <f t="shared" si="2"/>
        <v>0</v>
      </c>
      <c r="D42" s="9">
        <v>0</v>
      </c>
      <c r="E42" s="32">
        <v>0</v>
      </c>
      <c r="F42" s="32">
        <v>0</v>
      </c>
      <c r="G42" s="32">
        <f t="shared" si="0"/>
        <v>0</v>
      </c>
      <c r="H42" s="32">
        <v>0</v>
      </c>
      <c r="I42" s="32">
        <v>0</v>
      </c>
      <c r="J42" s="32">
        <v>0</v>
      </c>
      <c r="K42" s="32">
        <f t="shared" si="1"/>
        <v>0</v>
      </c>
      <c r="L42" s="10" t="s">
        <v>10</v>
      </c>
    </row>
    <row r="43" spans="1:12" s="34" customFormat="1">
      <c r="A43" s="66"/>
      <c r="B43" s="60"/>
      <c r="C43" s="33">
        <f t="shared" si="2"/>
        <v>0</v>
      </c>
      <c r="D43" s="9">
        <v>0</v>
      </c>
      <c r="E43" s="32">
        <v>0</v>
      </c>
      <c r="F43" s="32">
        <v>0</v>
      </c>
      <c r="G43" s="32">
        <f t="shared" si="0"/>
        <v>0</v>
      </c>
      <c r="H43" s="32">
        <v>0</v>
      </c>
      <c r="I43" s="32">
        <v>0</v>
      </c>
      <c r="J43" s="32">
        <v>0</v>
      </c>
      <c r="K43" s="32">
        <f t="shared" si="1"/>
        <v>0</v>
      </c>
      <c r="L43" s="10" t="s">
        <v>11</v>
      </c>
    </row>
    <row r="44" spans="1:12" s="34" customFormat="1" ht="22.5">
      <c r="A44" s="67"/>
      <c r="B44" s="61"/>
      <c r="C44" s="33">
        <f t="shared" si="2"/>
        <v>0</v>
      </c>
      <c r="D44" s="9">
        <v>0</v>
      </c>
      <c r="E44" s="32">
        <v>0</v>
      </c>
      <c r="F44" s="32">
        <v>0</v>
      </c>
      <c r="G44" s="32">
        <f t="shared" si="0"/>
        <v>0</v>
      </c>
      <c r="H44" s="32">
        <v>0</v>
      </c>
      <c r="I44" s="32">
        <v>0</v>
      </c>
      <c r="J44" s="32">
        <v>0</v>
      </c>
      <c r="K44" s="32">
        <f t="shared" si="1"/>
        <v>0</v>
      </c>
      <c r="L44" s="10" t="s">
        <v>20</v>
      </c>
    </row>
    <row r="45" spans="1:12" ht="22.5">
      <c r="A45" s="23" t="s">
        <v>125</v>
      </c>
      <c r="B45" s="13" t="s">
        <v>86</v>
      </c>
      <c r="C45" s="18">
        <f t="shared" si="2"/>
        <v>40</v>
      </c>
      <c r="D45" s="9">
        <v>40</v>
      </c>
      <c r="E45" s="19">
        <v>0</v>
      </c>
      <c r="F45" s="19">
        <v>0</v>
      </c>
      <c r="G45" s="19">
        <f t="shared" si="0"/>
        <v>0</v>
      </c>
      <c r="H45" s="19">
        <v>0</v>
      </c>
      <c r="I45" s="19">
        <v>0</v>
      </c>
      <c r="J45" s="19">
        <v>0</v>
      </c>
      <c r="K45" s="19">
        <f t="shared" si="1"/>
        <v>40</v>
      </c>
      <c r="L45" s="13" t="s">
        <v>40</v>
      </c>
    </row>
    <row r="46" spans="1:12">
      <c r="A46" s="39" t="s">
        <v>126</v>
      </c>
      <c r="B46" s="13" t="s">
        <v>47</v>
      </c>
      <c r="C46" s="18">
        <f t="shared" si="2"/>
        <v>60</v>
      </c>
      <c r="D46" s="9">
        <v>60</v>
      </c>
      <c r="E46" s="19">
        <v>0</v>
      </c>
      <c r="F46" s="19">
        <v>0</v>
      </c>
      <c r="G46" s="19">
        <f t="shared" si="0"/>
        <v>0</v>
      </c>
      <c r="H46" s="19">
        <v>0</v>
      </c>
      <c r="I46" s="19">
        <v>0</v>
      </c>
      <c r="J46" s="19">
        <v>0</v>
      </c>
      <c r="K46" s="19">
        <f t="shared" si="1"/>
        <v>60</v>
      </c>
      <c r="L46" s="13" t="s">
        <v>10</v>
      </c>
    </row>
    <row r="47" spans="1:12" ht="22.5">
      <c r="A47" s="23" t="s">
        <v>127</v>
      </c>
      <c r="B47" s="13" t="s">
        <v>48</v>
      </c>
      <c r="C47" s="18">
        <f t="shared" si="2"/>
        <v>8</v>
      </c>
      <c r="D47" s="9">
        <v>8</v>
      </c>
      <c r="E47" s="19">
        <v>0</v>
      </c>
      <c r="F47" s="19">
        <v>0</v>
      </c>
      <c r="G47" s="19">
        <f t="shared" si="0"/>
        <v>0</v>
      </c>
      <c r="H47" s="19">
        <v>0</v>
      </c>
      <c r="I47" s="19">
        <v>0</v>
      </c>
      <c r="J47" s="19">
        <v>0</v>
      </c>
      <c r="K47" s="19">
        <f t="shared" si="1"/>
        <v>8</v>
      </c>
      <c r="L47" s="13" t="s">
        <v>22</v>
      </c>
    </row>
    <row r="48" spans="1:12" ht="22.5">
      <c r="A48" s="23" t="s">
        <v>128</v>
      </c>
      <c r="B48" s="13" t="s">
        <v>49</v>
      </c>
      <c r="C48" s="18">
        <f t="shared" si="2"/>
        <v>10</v>
      </c>
      <c r="D48" s="9">
        <v>10</v>
      </c>
      <c r="E48" s="19">
        <v>0</v>
      </c>
      <c r="F48" s="19">
        <v>0</v>
      </c>
      <c r="G48" s="19">
        <f t="shared" si="0"/>
        <v>0</v>
      </c>
      <c r="H48" s="19">
        <v>0</v>
      </c>
      <c r="I48" s="19">
        <v>0</v>
      </c>
      <c r="J48" s="19">
        <v>0</v>
      </c>
      <c r="K48" s="19">
        <f t="shared" si="1"/>
        <v>10</v>
      </c>
      <c r="L48" s="13" t="s">
        <v>11</v>
      </c>
    </row>
    <row r="49" spans="1:12" ht="22.5">
      <c r="A49" s="23" t="s">
        <v>129</v>
      </c>
      <c r="B49" s="10" t="s">
        <v>94</v>
      </c>
      <c r="C49" s="18">
        <f t="shared" si="2"/>
        <v>10</v>
      </c>
      <c r="D49" s="9">
        <v>10</v>
      </c>
      <c r="E49" s="19">
        <v>0</v>
      </c>
      <c r="F49" s="19">
        <v>0</v>
      </c>
      <c r="G49" s="19">
        <f t="shared" si="0"/>
        <v>0</v>
      </c>
      <c r="H49" s="19">
        <v>0</v>
      </c>
      <c r="I49" s="19">
        <v>0</v>
      </c>
      <c r="J49" s="19">
        <v>0</v>
      </c>
      <c r="K49" s="19">
        <f t="shared" si="1"/>
        <v>10</v>
      </c>
      <c r="L49" s="13" t="s">
        <v>20</v>
      </c>
    </row>
    <row r="50" spans="1:12" s="34" customFormat="1">
      <c r="A50" s="37" t="s">
        <v>130</v>
      </c>
      <c r="B50" s="10" t="s">
        <v>100</v>
      </c>
      <c r="C50" s="33">
        <f t="shared" si="2"/>
        <v>30</v>
      </c>
      <c r="D50" s="9">
        <v>30</v>
      </c>
      <c r="E50" s="32">
        <v>0</v>
      </c>
      <c r="F50" s="32">
        <v>0</v>
      </c>
      <c r="G50" s="32">
        <f t="shared" si="0"/>
        <v>0</v>
      </c>
      <c r="H50" s="32">
        <v>0</v>
      </c>
      <c r="I50" s="32">
        <v>0</v>
      </c>
      <c r="J50" s="32">
        <v>0</v>
      </c>
      <c r="K50" s="32">
        <f t="shared" si="1"/>
        <v>30</v>
      </c>
      <c r="L50" s="10" t="s">
        <v>11</v>
      </c>
    </row>
    <row r="51" spans="1:12" s="34" customFormat="1" ht="22.5">
      <c r="A51" s="37" t="s">
        <v>131</v>
      </c>
      <c r="B51" s="10" t="s">
        <v>106</v>
      </c>
      <c r="C51" s="33">
        <f t="shared" si="2"/>
        <v>10</v>
      </c>
      <c r="D51" s="9">
        <v>10</v>
      </c>
      <c r="E51" s="32">
        <v>0</v>
      </c>
      <c r="F51" s="32">
        <v>0</v>
      </c>
      <c r="G51" s="32">
        <f>SUM(H51:J51)</f>
        <v>0</v>
      </c>
      <c r="H51" s="32">
        <v>0</v>
      </c>
      <c r="I51" s="32">
        <v>0</v>
      </c>
      <c r="J51" s="32">
        <v>0</v>
      </c>
      <c r="K51" s="32">
        <f t="shared" si="1"/>
        <v>10</v>
      </c>
      <c r="L51" s="10" t="s">
        <v>11</v>
      </c>
    </row>
    <row r="52" spans="1:12">
      <c r="A52" s="23"/>
      <c r="B52" s="27" t="s">
        <v>15</v>
      </c>
      <c r="C52" s="18">
        <f t="shared" si="2"/>
        <v>302</v>
      </c>
      <c r="D52" s="32">
        <f>SUM(D31:D51)</f>
        <v>302</v>
      </c>
      <c r="E52" s="19">
        <f>SUM(E31:E51)</f>
        <v>0</v>
      </c>
      <c r="F52" s="19">
        <f>SUM(F31:F51)</f>
        <v>0</v>
      </c>
      <c r="G52" s="19">
        <f t="shared" si="0"/>
        <v>0</v>
      </c>
      <c r="H52" s="19">
        <f>SUM(H31:H51)</f>
        <v>0</v>
      </c>
      <c r="I52" s="19">
        <f>SUM(I31:I51)</f>
        <v>0</v>
      </c>
      <c r="J52" s="19">
        <f>SUM(J31:J51)</f>
        <v>0</v>
      </c>
      <c r="K52" s="19">
        <f t="shared" si="1"/>
        <v>302</v>
      </c>
      <c r="L52" s="17"/>
    </row>
    <row r="53" spans="1:12">
      <c r="A53" s="47" t="s">
        <v>50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9"/>
    </row>
    <row r="54" spans="1:12" ht="24" customHeight="1">
      <c r="A54" s="41" t="s">
        <v>132</v>
      </c>
      <c r="B54" s="56" t="s">
        <v>51</v>
      </c>
      <c r="C54" s="18">
        <f t="shared" si="2"/>
        <v>20</v>
      </c>
      <c r="D54" s="9">
        <v>20</v>
      </c>
      <c r="E54" s="19">
        <v>0</v>
      </c>
      <c r="F54" s="19">
        <v>0</v>
      </c>
      <c r="G54" s="19">
        <f t="shared" si="0"/>
        <v>0</v>
      </c>
      <c r="H54" s="19">
        <v>0</v>
      </c>
      <c r="I54" s="19">
        <v>0</v>
      </c>
      <c r="J54" s="19">
        <v>0</v>
      </c>
      <c r="K54" s="19">
        <f t="shared" si="1"/>
        <v>20</v>
      </c>
      <c r="L54" s="13" t="s">
        <v>10</v>
      </c>
    </row>
    <row r="55" spans="1:12">
      <c r="A55" s="43"/>
      <c r="B55" s="56"/>
      <c r="C55" s="18">
        <f t="shared" si="2"/>
        <v>25</v>
      </c>
      <c r="D55" s="9">
        <v>25</v>
      </c>
      <c r="E55" s="19">
        <v>0</v>
      </c>
      <c r="F55" s="19">
        <v>0</v>
      </c>
      <c r="G55" s="19">
        <f t="shared" si="0"/>
        <v>0</v>
      </c>
      <c r="H55" s="19">
        <v>0</v>
      </c>
      <c r="I55" s="19">
        <v>0</v>
      </c>
      <c r="J55" s="19">
        <v>0</v>
      </c>
      <c r="K55" s="19">
        <f t="shared" si="1"/>
        <v>25</v>
      </c>
      <c r="L55" s="13" t="s">
        <v>11</v>
      </c>
    </row>
    <row r="56" spans="1:12">
      <c r="A56" s="43"/>
      <c r="B56" s="56"/>
      <c r="C56" s="18">
        <f t="shared" ref="C56:C101" si="3">SUM(D56:F56)</f>
        <v>0</v>
      </c>
      <c r="D56" s="9">
        <v>0</v>
      </c>
      <c r="E56" s="19">
        <v>0</v>
      </c>
      <c r="F56" s="19">
        <v>0</v>
      </c>
      <c r="G56" s="19">
        <f t="shared" ref="G56:G102" si="4">SUM(H56:J56)</f>
        <v>0</v>
      </c>
      <c r="H56" s="19">
        <v>0</v>
      </c>
      <c r="I56" s="19">
        <v>0</v>
      </c>
      <c r="J56" s="19">
        <v>0</v>
      </c>
      <c r="K56" s="19">
        <f t="shared" ref="K56:K101" si="5">C56+G56</f>
        <v>0</v>
      </c>
      <c r="L56" s="13" t="s">
        <v>14</v>
      </c>
    </row>
    <row r="57" spans="1:12" ht="22.5">
      <c r="A57" s="42"/>
      <c r="B57" s="56"/>
      <c r="C57" s="18">
        <f t="shared" si="3"/>
        <v>100</v>
      </c>
      <c r="D57" s="9">
        <v>100</v>
      </c>
      <c r="E57" s="19">
        <v>0</v>
      </c>
      <c r="F57" s="19">
        <v>0</v>
      </c>
      <c r="G57" s="19">
        <f t="shared" si="4"/>
        <v>0</v>
      </c>
      <c r="H57" s="19">
        <v>0</v>
      </c>
      <c r="I57" s="19">
        <v>0</v>
      </c>
      <c r="J57" s="19">
        <v>0</v>
      </c>
      <c r="K57" s="19">
        <f t="shared" si="5"/>
        <v>100</v>
      </c>
      <c r="L57" s="13" t="s">
        <v>40</v>
      </c>
    </row>
    <row r="58" spans="1:12">
      <c r="A58" s="23"/>
      <c r="B58" s="27" t="s">
        <v>15</v>
      </c>
      <c r="C58" s="18">
        <f t="shared" si="3"/>
        <v>145</v>
      </c>
      <c r="D58" s="32">
        <f>SUM(D54:D57)</f>
        <v>145</v>
      </c>
      <c r="E58" s="19">
        <f>SUM(E54:E57)</f>
        <v>0</v>
      </c>
      <c r="F58" s="19">
        <f>SUM(F54:F57)</f>
        <v>0</v>
      </c>
      <c r="G58" s="19">
        <f t="shared" si="4"/>
        <v>0</v>
      </c>
      <c r="H58" s="19">
        <f>SUM(H54:H57)</f>
        <v>0</v>
      </c>
      <c r="I58" s="19">
        <f>SUM(I54:I57)</f>
        <v>0</v>
      </c>
      <c r="J58" s="19">
        <f>SUM(J54:J57)</f>
        <v>0</v>
      </c>
      <c r="K58" s="19">
        <f>C58+G58</f>
        <v>145</v>
      </c>
      <c r="L58" s="17"/>
    </row>
    <row r="59" spans="1:12">
      <c r="A59" s="23"/>
      <c r="B59" s="27" t="s">
        <v>110</v>
      </c>
      <c r="C59" s="19">
        <f>C58+C52</f>
        <v>447</v>
      </c>
      <c r="D59" s="32">
        <f>D58+D52</f>
        <v>447</v>
      </c>
      <c r="E59" s="19">
        <f>E58+E52</f>
        <v>0</v>
      </c>
      <c r="F59" s="19">
        <f>F58+F52</f>
        <v>0</v>
      </c>
      <c r="G59" s="19">
        <f>SUM(H59:J59)</f>
        <v>0</v>
      </c>
      <c r="H59" s="19">
        <f>H58+H52</f>
        <v>0</v>
      </c>
      <c r="I59" s="19">
        <f>I58+I52</f>
        <v>0</v>
      </c>
      <c r="J59" s="19">
        <f>J58+J52</f>
        <v>0</v>
      </c>
      <c r="K59" s="19">
        <f t="shared" si="5"/>
        <v>447</v>
      </c>
      <c r="L59" s="17"/>
    </row>
    <row r="60" spans="1:12">
      <c r="A60" s="47" t="s">
        <v>52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9"/>
    </row>
    <row r="61" spans="1:12">
      <c r="A61" s="47" t="s">
        <v>53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9"/>
    </row>
    <row r="62" spans="1:12">
      <c r="A62" s="41" t="s">
        <v>134</v>
      </c>
      <c r="B62" s="56" t="s">
        <v>54</v>
      </c>
      <c r="C62" s="18">
        <f t="shared" si="3"/>
        <v>180</v>
      </c>
      <c r="D62" s="9">
        <v>180</v>
      </c>
      <c r="E62" s="19">
        <v>0</v>
      </c>
      <c r="F62" s="19">
        <v>0</v>
      </c>
      <c r="G62" s="19">
        <f t="shared" si="4"/>
        <v>0</v>
      </c>
      <c r="H62" s="19">
        <v>0</v>
      </c>
      <c r="I62" s="19">
        <v>0</v>
      </c>
      <c r="J62" s="19">
        <v>0</v>
      </c>
      <c r="K62" s="19">
        <f t="shared" si="5"/>
        <v>180</v>
      </c>
      <c r="L62" s="13" t="s">
        <v>10</v>
      </c>
    </row>
    <row r="63" spans="1:12" ht="22.5">
      <c r="A63" s="43"/>
      <c r="B63" s="56"/>
      <c r="C63" s="18">
        <f t="shared" si="3"/>
        <v>30</v>
      </c>
      <c r="D63" s="9">
        <v>30</v>
      </c>
      <c r="E63" s="19">
        <v>0</v>
      </c>
      <c r="F63" s="19">
        <v>0</v>
      </c>
      <c r="G63" s="19">
        <f t="shared" si="4"/>
        <v>0</v>
      </c>
      <c r="H63" s="19">
        <v>0</v>
      </c>
      <c r="I63" s="19">
        <v>0</v>
      </c>
      <c r="J63" s="19">
        <v>0</v>
      </c>
      <c r="K63" s="19">
        <f t="shared" si="5"/>
        <v>30</v>
      </c>
      <c r="L63" s="13" t="s">
        <v>20</v>
      </c>
    </row>
    <row r="64" spans="1:12">
      <c r="A64" s="43"/>
      <c r="B64" s="56"/>
      <c r="C64" s="18">
        <f t="shared" si="3"/>
        <v>315</v>
      </c>
      <c r="D64" s="9">
        <v>315</v>
      </c>
      <c r="E64" s="19">
        <v>0</v>
      </c>
      <c r="F64" s="19">
        <v>0</v>
      </c>
      <c r="G64" s="19">
        <f t="shared" si="4"/>
        <v>0</v>
      </c>
      <c r="H64" s="19">
        <v>0</v>
      </c>
      <c r="I64" s="19">
        <v>0</v>
      </c>
      <c r="J64" s="19">
        <v>0</v>
      </c>
      <c r="K64" s="19">
        <f t="shared" si="5"/>
        <v>315</v>
      </c>
      <c r="L64" s="13" t="s">
        <v>11</v>
      </c>
    </row>
    <row r="65" spans="1:12">
      <c r="A65" s="43"/>
      <c r="B65" s="56"/>
      <c r="C65" s="18">
        <f t="shared" si="3"/>
        <v>15</v>
      </c>
      <c r="D65" s="9">
        <v>15</v>
      </c>
      <c r="E65" s="19">
        <v>0</v>
      </c>
      <c r="F65" s="19">
        <v>0</v>
      </c>
      <c r="G65" s="19">
        <f t="shared" si="4"/>
        <v>0</v>
      </c>
      <c r="H65" s="19">
        <v>0</v>
      </c>
      <c r="I65" s="19">
        <v>0</v>
      </c>
      <c r="J65" s="19">
        <v>0</v>
      </c>
      <c r="K65" s="19">
        <f t="shared" si="5"/>
        <v>15</v>
      </c>
      <c r="L65" s="13" t="s">
        <v>22</v>
      </c>
    </row>
    <row r="66" spans="1:12">
      <c r="A66" s="42"/>
      <c r="B66" s="57"/>
      <c r="C66" s="18">
        <f t="shared" si="3"/>
        <v>60</v>
      </c>
      <c r="D66" s="9">
        <v>60</v>
      </c>
      <c r="E66" s="19">
        <v>0</v>
      </c>
      <c r="F66" s="19">
        <v>0</v>
      </c>
      <c r="G66" s="19">
        <f t="shared" si="4"/>
        <v>0</v>
      </c>
      <c r="H66" s="19">
        <v>0</v>
      </c>
      <c r="I66" s="19">
        <v>0</v>
      </c>
      <c r="J66" s="19">
        <v>0</v>
      </c>
      <c r="K66" s="19">
        <f t="shared" si="5"/>
        <v>60</v>
      </c>
      <c r="L66" s="13" t="s">
        <v>14</v>
      </c>
    </row>
    <row r="67" spans="1:12">
      <c r="A67" s="41" t="s">
        <v>135</v>
      </c>
      <c r="B67" s="56" t="s">
        <v>55</v>
      </c>
      <c r="C67" s="18">
        <f t="shared" si="3"/>
        <v>0</v>
      </c>
      <c r="D67" s="9">
        <v>0</v>
      </c>
      <c r="E67" s="19">
        <v>0</v>
      </c>
      <c r="F67" s="19">
        <v>0</v>
      </c>
      <c r="G67" s="19">
        <f t="shared" si="4"/>
        <v>0</v>
      </c>
      <c r="H67" s="19">
        <v>0</v>
      </c>
      <c r="I67" s="19">
        <v>0</v>
      </c>
      <c r="J67" s="19">
        <v>0</v>
      </c>
      <c r="K67" s="19">
        <f t="shared" si="5"/>
        <v>0</v>
      </c>
      <c r="L67" s="13" t="s">
        <v>14</v>
      </c>
    </row>
    <row r="68" spans="1:12">
      <c r="A68" s="42"/>
      <c r="B68" s="56"/>
      <c r="C68" s="18">
        <f t="shared" si="3"/>
        <v>0</v>
      </c>
      <c r="D68" s="9">
        <v>0</v>
      </c>
      <c r="E68" s="19">
        <v>0</v>
      </c>
      <c r="F68" s="19">
        <v>0</v>
      </c>
      <c r="G68" s="19">
        <f t="shared" si="4"/>
        <v>0</v>
      </c>
      <c r="H68" s="19">
        <v>0</v>
      </c>
      <c r="I68" s="19">
        <v>0</v>
      </c>
      <c r="J68" s="19">
        <v>0</v>
      </c>
      <c r="K68" s="19">
        <f t="shared" si="5"/>
        <v>0</v>
      </c>
      <c r="L68" s="13" t="s">
        <v>11</v>
      </c>
    </row>
    <row r="69" spans="1:12">
      <c r="A69" s="23" t="s">
        <v>136</v>
      </c>
      <c r="B69" s="13" t="s">
        <v>56</v>
      </c>
      <c r="C69" s="18">
        <f t="shared" si="3"/>
        <v>7</v>
      </c>
      <c r="D69" s="9">
        <v>7</v>
      </c>
      <c r="E69" s="19">
        <v>0</v>
      </c>
      <c r="F69" s="19">
        <v>0</v>
      </c>
      <c r="G69" s="19">
        <f t="shared" si="4"/>
        <v>0</v>
      </c>
      <c r="H69" s="19">
        <v>0</v>
      </c>
      <c r="I69" s="19">
        <v>0</v>
      </c>
      <c r="J69" s="19">
        <v>0</v>
      </c>
      <c r="K69" s="19">
        <f t="shared" si="5"/>
        <v>7</v>
      </c>
      <c r="L69" s="13" t="s">
        <v>10</v>
      </c>
    </row>
    <row r="70" spans="1:12">
      <c r="A70" s="41" t="s">
        <v>137</v>
      </c>
      <c r="B70" s="56" t="s">
        <v>57</v>
      </c>
      <c r="C70" s="18">
        <f t="shared" si="3"/>
        <v>15</v>
      </c>
      <c r="D70" s="9">
        <v>15</v>
      </c>
      <c r="E70" s="19">
        <v>0</v>
      </c>
      <c r="F70" s="19">
        <v>0</v>
      </c>
      <c r="G70" s="19">
        <f t="shared" si="4"/>
        <v>0</v>
      </c>
      <c r="H70" s="19">
        <v>0</v>
      </c>
      <c r="I70" s="19">
        <v>0</v>
      </c>
      <c r="J70" s="19">
        <v>0</v>
      </c>
      <c r="K70" s="19">
        <f t="shared" si="5"/>
        <v>15</v>
      </c>
      <c r="L70" s="35" t="s">
        <v>10</v>
      </c>
    </row>
    <row r="71" spans="1:12">
      <c r="A71" s="42"/>
      <c r="B71" s="56"/>
      <c r="C71" s="18">
        <f t="shared" si="3"/>
        <v>5</v>
      </c>
      <c r="D71" s="9">
        <v>5</v>
      </c>
      <c r="E71" s="19">
        <v>0</v>
      </c>
      <c r="F71" s="19">
        <v>0</v>
      </c>
      <c r="G71" s="19">
        <f t="shared" si="4"/>
        <v>0</v>
      </c>
      <c r="H71" s="19">
        <v>0</v>
      </c>
      <c r="I71" s="19">
        <v>0</v>
      </c>
      <c r="J71" s="19">
        <v>0</v>
      </c>
      <c r="K71" s="19">
        <f t="shared" si="5"/>
        <v>5</v>
      </c>
      <c r="L71" s="13" t="s">
        <v>11</v>
      </c>
    </row>
    <row r="72" spans="1:12">
      <c r="A72" s="23" t="s">
        <v>138</v>
      </c>
      <c r="B72" s="13" t="s">
        <v>58</v>
      </c>
      <c r="C72" s="18">
        <f t="shared" si="3"/>
        <v>7</v>
      </c>
      <c r="D72" s="9">
        <v>7</v>
      </c>
      <c r="E72" s="19">
        <v>0</v>
      </c>
      <c r="F72" s="19">
        <v>0</v>
      </c>
      <c r="G72" s="19">
        <f t="shared" si="4"/>
        <v>0</v>
      </c>
      <c r="H72" s="19">
        <v>0</v>
      </c>
      <c r="I72" s="19">
        <v>0</v>
      </c>
      <c r="J72" s="19">
        <v>0</v>
      </c>
      <c r="K72" s="19">
        <f t="shared" si="5"/>
        <v>7</v>
      </c>
      <c r="L72" s="13" t="s">
        <v>14</v>
      </c>
    </row>
    <row r="73" spans="1:12">
      <c r="A73" s="23" t="s">
        <v>139</v>
      </c>
      <c r="B73" s="13" t="s">
        <v>59</v>
      </c>
      <c r="C73" s="18">
        <f t="shared" si="3"/>
        <v>10</v>
      </c>
      <c r="D73" s="9">
        <v>10</v>
      </c>
      <c r="E73" s="19">
        <v>0</v>
      </c>
      <c r="F73" s="19">
        <v>0</v>
      </c>
      <c r="G73" s="19">
        <f t="shared" si="4"/>
        <v>0</v>
      </c>
      <c r="H73" s="19">
        <v>0</v>
      </c>
      <c r="I73" s="19">
        <v>0</v>
      </c>
      <c r="J73" s="19">
        <v>0</v>
      </c>
      <c r="K73" s="19">
        <f t="shared" si="5"/>
        <v>10</v>
      </c>
      <c r="L73" s="13" t="s">
        <v>22</v>
      </c>
    </row>
    <row r="74" spans="1:12">
      <c r="A74" s="23" t="s">
        <v>140</v>
      </c>
      <c r="B74" s="13" t="s">
        <v>60</v>
      </c>
      <c r="C74" s="18">
        <f t="shared" si="3"/>
        <v>8</v>
      </c>
      <c r="D74" s="9">
        <v>8</v>
      </c>
      <c r="E74" s="19">
        <v>0</v>
      </c>
      <c r="F74" s="19">
        <v>0</v>
      </c>
      <c r="G74" s="19">
        <f t="shared" si="4"/>
        <v>0</v>
      </c>
      <c r="H74" s="19">
        <v>0</v>
      </c>
      <c r="I74" s="19">
        <v>0</v>
      </c>
      <c r="J74" s="19">
        <v>0</v>
      </c>
      <c r="K74" s="19">
        <f t="shared" si="5"/>
        <v>8</v>
      </c>
      <c r="L74" s="13" t="s">
        <v>22</v>
      </c>
    </row>
    <row r="75" spans="1:12" ht="22.5">
      <c r="A75" s="39" t="s">
        <v>141</v>
      </c>
      <c r="B75" s="13" t="s">
        <v>61</v>
      </c>
      <c r="C75" s="18">
        <f t="shared" si="3"/>
        <v>10</v>
      </c>
      <c r="D75" s="9">
        <v>10</v>
      </c>
      <c r="E75" s="19">
        <v>0</v>
      </c>
      <c r="F75" s="19">
        <v>0</v>
      </c>
      <c r="G75" s="19">
        <f t="shared" si="4"/>
        <v>0</v>
      </c>
      <c r="H75" s="19">
        <v>0</v>
      </c>
      <c r="I75" s="19">
        <v>0</v>
      </c>
      <c r="J75" s="19">
        <v>0</v>
      </c>
      <c r="K75" s="19">
        <f t="shared" si="5"/>
        <v>10</v>
      </c>
      <c r="L75" s="13" t="s">
        <v>20</v>
      </c>
    </row>
    <row r="76" spans="1:12" ht="22.5">
      <c r="A76" s="23" t="s">
        <v>142</v>
      </c>
      <c r="B76" s="13" t="s">
        <v>95</v>
      </c>
      <c r="C76" s="18">
        <f t="shared" si="3"/>
        <v>15</v>
      </c>
      <c r="D76" s="9">
        <v>15</v>
      </c>
      <c r="E76" s="19">
        <v>0</v>
      </c>
      <c r="F76" s="19">
        <v>0</v>
      </c>
      <c r="G76" s="19">
        <f t="shared" si="4"/>
        <v>0</v>
      </c>
      <c r="H76" s="19">
        <v>0</v>
      </c>
      <c r="I76" s="19">
        <v>0</v>
      </c>
      <c r="J76" s="19">
        <v>0</v>
      </c>
      <c r="K76" s="19">
        <f t="shared" si="5"/>
        <v>15</v>
      </c>
      <c r="L76" s="13" t="s">
        <v>20</v>
      </c>
    </row>
    <row r="77" spans="1:12">
      <c r="A77" s="23" t="s">
        <v>143</v>
      </c>
      <c r="B77" s="13" t="s">
        <v>102</v>
      </c>
      <c r="C77" s="18">
        <f t="shared" si="3"/>
        <v>95</v>
      </c>
      <c r="D77" s="9">
        <v>95</v>
      </c>
      <c r="E77" s="19">
        <v>0</v>
      </c>
      <c r="F77" s="19">
        <v>0</v>
      </c>
      <c r="G77" s="19">
        <f t="shared" si="4"/>
        <v>0</v>
      </c>
      <c r="H77" s="19">
        <v>0</v>
      </c>
      <c r="I77" s="19">
        <v>0</v>
      </c>
      <c r="J77" s="19">
        <v>0</v>
      </c>
      <c r="K77" s="19">
        <f t="shared" si="5"/>
        <v>95</v>
      </c>
      <c r="L77" s="13" t="s">
        <v>10</v>
      </c>
    </row>
    <row r="78" spans="1:12">
      <c r="A78" s="23"/>
      <c r="B78" s="6" t="s">
        <v>30</v>
      </c>
      <c r="C78" s="18">
        <f>SUM(D78:F78)</f>
        <v>772</v>
      </c>
      <c r="D78" s="32">
        <f>SUM(D62:D77)</f>
        <v>772</v>
      </c>
      <c r="E78" s="19">
        <f>SUM(E62:E77)</f>
        <v>0</v>
      </c>
      <c r="F78" s="19">
        <f>SUM(F62:F77)</f>
        <v>0</v>
      </c>
      <c r="G78" s="19">
        <f t="shared" si="4"/>
        <v>0</v>
      </c>
      <c r="H78" s="19">
        <v>0</v>
      </c>
      <c r="I78" s="19">
        <v>0</v>
      </c>
      <c r="J78" s="19">
        <v>0</v>
      </c>
      <c r="K78" s="19">
        <f t="shared" si="5"/>
        <v>772</v>
      </c>
      <c r="L78" s="7"/>
    </row>
    <row r="79" spans="1:12">
      <c r="A79" s="47" t="s">
        <v>62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9"/>
    </row>
    <row r="80" spans="1:12">
      <c r="A80" s="41" t="s">
        <v>144</v>
      </c>
      <c r="B80" s="56" t="s">
        <v>63</v>
      </c>
      <c r="C80" s="18">
        <f t="shared" si="3"/>
        <v>50</v>
      </c>
      <c r="D80" s="9">
        <v>50</v>
      </c>
      <c r="E80" s="19">
        <v>0</v>
      </c>
      <c r="F80" s="19">
        <v>0</v>
      </c>
      <c r="G80" s="19">
        <f t="shared" si="4"/>
        <v>0</v>
      </c>
      <c r="H80" s="19">
        <v>0</v>
      </c>
      <c r="I80" s="19">
        <v>0</v>
      </c>
      <c r="J80" s="19">
        <v>0</v>
      </c>
      <c r="K80" s="19">
        <f t="shared" si="5"/>
        <v>50</v>
      </c>
      <c r="L80" s="13" t="s">
        <v>11</v>
      </c>
    </row>
    <row r="81" spans="1:13">
      <c r="A81" s="42"/>
      <c r="B81" s="57"/>
      <c r="C81" s="18">
        <f t="shared" si="3"/>
        <v>50</v>
      </c>
      <c r="D81" s="9">
        <v>50</v>
      </c>
      <c r="E81" s="19">
        <v>0</v>
      </c>
      <c r="F81" s="19">
        <v>0</v>
      </c>
      <c r="G81" s="19">
        <f t="shared" si="4"/>
        <v>0</v>
      </c>
      <c r="H81" s="19">
        <v>0</v>
      </c>
      <c r="I81" s="19">
        <v>0</v>
      </c>
      <c r="J81" s="19">
        <v>0</v>
      </c>
      <c r="K81" s="19">
        <f t="shared" si="5"/>
        <v>50</v>
      </c>
      <c r="L81" s="13" t="s">
        <v>14</v>
      </c>
    </row>
    <row r="82" spans="1:13" ht="22.5">
      <c r="A82" s="23" t="s">
        <v>145</v>
      </c>
      <c r="B82" s="13" t="s">
        <v>64</v>
      </c>
      <c r="C82" s="18">
        <f t="shared" si="3"/>
        <v>10</v>
      </c>
      <c r="D82" s="9">
        <v>10</v>
      </c>
      <c r="E82" s="19">
        <v>0</v>
      </c>
      <c r="F82" s="19">
        <v>0</v>
      </c>
      <c r="G82" s="19">
        <f t="shared" si="4"/>
        <v>0</v>
      </c>
      <c r="H82" s="19">
        <v>0</v>
      </c>
      <c r="I82" s="19">
        <v>0</v>
      </c>
      <c r="J82" s="19">
        <v>0</v>
      </c>
      <c r="K82" s="19">
        <f t="shared" si="5"/>
        <v>10</v>
      </c>
      <c r="L82" s="13" t="s">
        <v>11</v>
      </c>
    </row>
    <row r="83" spans="1:13">
      <c r="A83" s="23" t="s">
        <v>146</v>
      </c>
      <c r="B83" s="14" t="s">
        <v>65</v>
      </c>
      <c r="C83" s="18">
        <f t="shared" si="3"/>
        <v>180</v>
      </c>
      <c r="D83" s="9">
        <v>180</v>
      </c>
      <c r="E83" s="19">
        <v>0</v>
      </c>
      <c r="F83" s="19">
        <v>0</v>
      </c>
      <c r="G83" s="19">
        <f t="shared" si="4"/>
        <v>0</v>
      </c>
      <c r="H83" s="19">
        <v>0</v>
      </c>
      <c r="I83" s="19">
        <v>0</v>
      </c>
      <c r="J83" s="19">
        <v>0</v>
      </c>
      <c r="K83" s="19">
        <f t="shared" si="5"/>
        <v>180</v>
      </c>
      <c r="L83" s="13" t="s">
        <v>10</v>
      </c>
    </row>
    <row r="84" spans="1:13">
      <c r="A84" s="23" t="s">
        <v>147</v>
      </c>
      <c r="B84" s="13" t="s">
        <v>66</v>
      </c>
      <c r="C84" s="18">
        <f t="shared" si="3"/>
        <v>1405</v>
      </c>
      <c r="D84" s="9">
        <f>1500-95</f>
        <v>1405</v>
      </c>
      <c r="E84" s="19">
        <v>0</v>
      </c>
      <c r="F84" s="19">
        <v>0</v>
      </c>
      <c r="G84" s="19">
        <f t="shared" si="4"/>
        <v>0</v>
      </c>
      <c r="H84" s="19">
        <v>0</v>
      </c>
      <c r="I84" s="19">
        <v>0</v>
      </c>
      <c r="J84" s="19">
        <v>0</v>
      </c>
      <c r="K84" s="19">
        <f t="shared" si="5"/>
        <v>1405</v>
      </c>
      <c r="L84" s="13" t="s">
        <v>10</v>
      </c>
    </row>
    <row r="85" spans="1:13">
      <c r="A85" s="23" t="s">
        <v>148</v>
      </c>
      <c r="B85" s="13" t="s">
        <v>67</v>
      </c>
      <c r="C85" s="18">
        <f t="shared" si="3"/>
        <v>90</v>
      </c>
      <c r="D85" s="9">
        <v>90</v>
      </c>
      <c r="E85" s="19">
        <v>0</v>
      </c>
      <c r="F85" s="19">
        <v>0</v>
      </c>
      <c r="G85" s="19">
        <f t="shared" si="4"/>
        <v>0</v>
      </c>
      <c r="H85" s="19">
        <v>0</v>
      </c>
      <c r="I85" s="19">
        <v>0</v>
      </c>
      <c r="J85" s="19">
        <v>0</v>
      </c>
      <c r="K85" s="19">
        <f t="shared" si="5"/>
        <v>90</v>
      </c>
      <c r="L85" s="13" t="s">
        <v>10</v>
      </c>
    </row>
    <row r="86" spans="1:13">
      <c r="A86" s="23" t="s">
        <v>149</v>
      </c>
      <c r="B86" s="13" t="s">
        <v>68</v>
      </c>
      <c r="C86" s="18">
        <f t="shared" si="3"/>
        <v>30</v>
      </c>
      <c r="D86" s="9">
        <v>30</v>
      </c>
      <c r="E86" s="19">
        <v>0</v>
      </c>
      <c r="F86" s="19">
        <v>0</v>
      </c>
      <c r="G86" s="19">
        <f t="shared" si="4"/>
        <v>0</v>
      </c>
      <c r="H86" s="19">
        <v>0</v>
      </c>
      <c r="I86" s="19">
        <v>0</v>
      </c>
      <c r="J86" s="19">
        <v>0</v>
      </c>
      <c r="K86" s="19">
        <f t="shared" si="5"/>
        <v>30</v>
      </c>
      <c r="L86" s="13" t="s">
        <v>14</v>
      </c>
    </row>
    <row r="87" spans="1:13">
      <c r="A87" s="23" t="s">
        <v>150</v>
      </c>
      <c r="B87" s="13" t="s">
        <v>69</v>
      </c>
      <c r="C87" s="18">
        <f t="shared" si="3"/>
        <v>30</v>
      </c>
      <c r="D87" s="9">
        <v>30</v>
      </c>
      <c r="E87" s="19">
        <v>0</v>
      </c>
      <c r="F87" s="19">
        <v>0</v>
      </c>
      <c r="G87" s="19">
        <f t="shared" si="4"/>
        <v>0</v>
      </c>
      <c r="H87" s="19">
        <v>0</v>
      </c>
      <c r="I87" s="19">
        <v>0</v>
      </c>
      <c r="J87" s="19">
        <v>0</v>
      </c>
      <c r="K87" s="19">
        <f t="shared" si="5"/>
        <v>30</v>
      </c>
      <c r="L87" s="13" t="s">
        <v>14</v>
      </c>
    </row>
    <row r="88" spans="1:13">
      <c r="A88" s="39" t="s">
        <v>151</v>
      </c>
      <c r="B88" s="13" t="s">
        <v>70</v>
      </c>
      <c r="C88" s="18">
        <f t="shared" si="3"/>
        <v>25</v>
      </c>
      <c r="D88" s="9">
        <v>25</v>
      </c>
      <c r="E88" s="19">
        <v>0</v>
      </c>
      <c r="F88" s="19">
        <v>0</v>
      </c>
      <c r="G88" s="19">
        <f t="shared" si="4"/>
        <v>0</v>
      </c>
      <c r="H88" s="19">
        <v>0</v>
      </c>
      <c r="I88" s="19">
        <v>0</v>
      </c>
      <c r="J88" s="19">
        <v>0</v>
      </c>
      <c r="K88" s="19">
        <f t="shared" si="5"/>
        <v>25</v>
      </c>
      <c r="L88" s="13" t="s">
        <v>14</v>
      </c>
    </row>
    <row r="89" spans="1:13" ht="21.75" customHeight="1">
      <c r="A89" s="41" t="s">
        <v>152</v>
      </c>
      <c r="B89" s="56" t="s">
        <v>71</v>
      </c>
      <c r="C89" s="18">
        <f t="shared" si="3"/>
        <v>5</v>
      </c>
      <c r="D89" s="9">
        <v>5</v>
      </c>
      <c r="E89" s="19">
        <v>0</v>
      </c>
      <c r="F89" s="19">
        <v>0</v>
      </c>
      <c r="G89" s="19">
        <f t="shared" si="4"/>
        <v>0</v>
      </c>
      <c r="H89" s="19">
        <v>0</v>
      </c>
      <c r="I89" s="19">
        <v>0</v>
      </c>
      <c r="J89" s="19">
        <v>0</v>
      </c>
      <c r="K89" s="19">
        <f t="shared" si="5"/>
        <v>5</v>
      </c>
      <c r="L89" s="13" t="s">
        <v>20</v>
      </c>
    </row>
    <row r="90" spans="1:13">
      <c r="A90" s="43"/>
      <c r="B90" s="56"/>
      <c r="C90" s="18">
        <f t="shared" si="3"/>
        <v>15</v>
      </c>
      <c r="D90" s="9">
        <v>15</v>
      </c>
      <c r="E90" s="19">
        <v>0</v>
      </c>
      <c r="F90" s="19">
        <v>0</v>
      </c>
      <c r="G90" s="19">
        <f t="shared" si="4"/>
        <v>0</v>
      </c>
      <c r="H90" s="19">
        <v>0</v>
      </c>
      <c r="I90" s="19">
        <v>0</v>
      </c>
      <c r="J90" s="19">
        <v>0</v>
      </c>
      <c r="K90" s="19">
        <f t="shared" si="5"/>
        <v>15</v>
      </c>
      <c r="L90" s="13" t="s">
        <v>11</v>
      </c>
    </row>
    <row r="91" spans="1:13">
      <c r="A91" s="43"/>
      <c r="B91" s="56"/>
      <c r="C91" s="18">
        <f t="shared" si="3"/>
        <v>10</v>
      </c>
      <c r="D91" s="9">
        <v>10</v>
      </c>
      <c r="E91" s="19">
        <v>0</v>
      </c>
      <c r="F91" s="19">
        <v>0</v>
      </c>
      <c r="G91" s="19">
        <f t="shared" si="4"/>
        <v>0</v>
      </c>
      <c r="H91" s="19">
        <v>0</v>
      </c>
      <c r="I91" s="19">
        <v>0</v>
      </c>
      <c r="J91" s="19">
        <v>0</v>
      </c>
      <c r="K91" s="19">
        <f t="shared" si="5"/>
        <v>10</v>
      </c>
      <c r="L91" s="13" t="s">
        <v>10</v>
      </c>
    </row>
    <row r="92" spans="1:13">
      <c r="A92" s="43"/>
      <c r="B92" s="56"/>
      <c r="C92" s="18">
        <f t="shared" si="3"/>
        <v>5</v>
      </c>
      <c r="D92" s="9">
        <v>5</v>
      </c>
      <c r="E92" s="19">
        <v>0</v>
      </c>
      <c r="F92" s="19">
        <v>0</v>
      </c>
      <c r="G92" s="19">
        <f t="shared" si="4"/>
        <v>0</v>
      </c>
      <c r="H92" s="19">
        <v>0</v>
      </c>
      <c r="I92" s="19">
        <v>0</v>
      </c>
      <c r="J92" s="19">
        <v>0</v>
      </c>
      <c r="K92" s="19">
        <f t="shared" si="5"/>
        <v>5</v>
      </c>
      <c r="L92" s="35" t="s">
        <v>22</v>
      </c>
    </row>
    <row r="93" spans="1:13">
      <c r="A93" s="42"/>
      <c r="B93" s="56"/>
      <c r="C93" s="18">
        <f t="shared" si="3"/>
        <v>5</v>
      </c>
      <c r="D93" s="9">
        <v>5</v>
      </c>
      <c r="E93" s="19">
        <v>0</v>
      </c>
      <c r="F93" s="19">
        <v>0</v>
      </c>
      <c r="G93" s="19">
        <f t="shared" si="4"/>
        <v>0</v>
      </c>
      <c r="H93" s="19">
        <v>0</v>
      </c>
      <c r="I93" s="19">
        <v>0</v>
      </c>
      <c r="J93" s="19">
        <v>0</v>
      </c>
      <c r="K93" s="19">
        <f t="shared" si="5"/>
        <v>5</v>
      </c>
      <c r="L93" s="35" t="s">
        <v>14</v>
      </c>
    </row>
    <row r="94" spans="1:13">
      <c r="A94" s="41" t="s">
        <v>153</v>
      </c>
      <c r="B94" s="56" t="s">
        <v>72</v>
      </c>
      <c r="C94" s="18">
        <f t="shared" si="3"/>
        <v>70</v>
      </c>
      <c r="D94" s="9">
        <v>70</v>
      </c>
      <c r="E94" s="19">
        <v>0</v>
      </c>
      <c r="F94" s="19">
        <v>0</v>
      </c>
      <c r="G94" s="19">
        <f t="shared" si="4"/>
        <v>0</v>
      </c>
      <c r="H94" s="19">
        <v>0</v>
      </c>
      <c r="I94" s="19">
        <v>0</v>
      </c>
      <c r="J94" s="19">
        <v>0</v>
      </c>
      <c r="K94" s="19">
        <f t="shared" si="5"/>
        <v>70</v>
      </c>
      <c r="L94" s="13" t="s">
        <v>14</v>
      </c>
      <c r="M94" s="28"/>
    </row>
    <row r="95" spans="1:13">
      <c r="A95" s="43"/>
      <c r="B95" s="56"/>
      <c r="C95" s="18">
        <f t="shared" si="3"/>
        <v>130</v>
      </c>
      <c r="D95" s="9">
        <v>130</v>
      </c>
      <c r="E95" s="19">
        <v>0</v>
      </c>
      <c r="F95" s="19">
        <v>0</v>
      </c>
      <c r="G95" s="19">
        <f t="shared" si="4"/>
        <v>0</v>
      </c>
      <c r="H95" s="19">
        <v>0</v>
      </c>
      <c r="I95" s="19">
        <v>0</v>
      </c>
      <c r="J95" s="19">
        <v>0</v>
      </c>
      <c r="K95" s="19">
        <f t="shared" si="5"/>
        <v>130</v>
      </c>
      <c r="L95" s="13" t="s">
        <v>10</v>
      </c>
    </row>
    <row r="96" spans="1:13">
      <c r="A96" s="43"/>
      <c r="B96" s="56"/>
      <c r="C96" s="18">
        <f t="shared" si="3"/>
        <v>130</v>
      </c>
      <c r="D96" s="9">
        <v>130</v>
      </c>
      <c r="E96" s="19">
        <v>0</v>
      </c>
      <c r="F96" s="19">
        <v>0</v>
      </c>
      <c r="G96" s="19">
        <f t="shared" si="4"/>
        <v>0</v>
      </c>
      <c r="H96" s="19">
        <v>0</v>
      </c>
      <c r="I96" s="19">
        <v>0</v>
      </c>
      <c r="J96" s="19">
        <v>0</v>
      </c>
      <c r="K96" s="19">
        <f t="shared" si="5"/>
        <v>130</v>
      </c>
      <c r="L96" s="13" t="s">
        <v>11</v>
      </c>
    </row>
    <row r="97" spans="1:16">
      <c r="A97" s="23" t="s">
        <v>154</v>
      </c>
      <c r="B97" s="13" t="s">
        <v>107</v>
      </c>
      <c r="C97" s="18">
        <f t="shared" si="3"/>
        <v>0</v>
      </c>
      <c r="D97" s="9">
        <v>0</v>
      </c>
      <c r="E97" s="19">
        <v>0</v>
      </c>
      <c r="F97" s="19">
        <v>0</v>
      </c>
      <c r="G97" s="19">
        <f t="shared" si="4"/>
        <v>0</v>
      </c>
      <c r="H97" s="19">
        <v>0</v>
      </c>
      <c r="I97" s="19">
        <v>0</v>
      </c>
      <c r="J97" s="19">
        <v>0</v>
      </c>
      <c r="K97" s="19">
        <f t="shared" si="5"/>
        <v>0</v>
      </c>
      <c r="L97" s="10" t="s">
        <v>11</v>
      </c>
      <c r="M97" s="28"/>
    </row>
    <row r="98" spans="1:16">
      <c r="A98" s="23" t="s">
        <v>155</v>
      </c>
      <c r="B98" s="10" t="s">
        <v>92</v>
      </c>
      <c r="C98" s="18">
        <f t="shared" si="3"/>
        <v>11</v>
      </c>
      <c r="D98" s="9">
        <v>11</v>
      </c>
      <c r="E98" s="19">
        <v>0</v>
      </c>
      <c r="F98" s="19">
        <v>0</v>
      </c>
      <c r="G98" s="19">
        <f t="shared" si="4"/>
        <v>0</v>
      </c>
      <c r="H98" s="19">
        <v>0</v>
      </c>
      <c r="I98" s="19">
        <v>0</v>
      </c>
      <c r="J98" s="19">
        <v>0</v>
      </c>
      <c r="K98" s="19">
        <f t="shared" si="5"/>
        <v>11</v>
      </c>
      <c r="L98" s="10" t="s">
        <v>14</v>
      </c>
    </row>
    <row r="99" spans="1:16" ht="22.5" customHeight="1">
      <c r="A99" s="23" t="s">
        <v>156</v>
      </c>
      <c r="B99" s="15" t="s">
        <v>91</v>
      </c>
      <c r="C99" s="18">
        <f t="shared" si="3"/>
        <v>15</v>
      </c>
      <c r="D99" s="9">
        <v>15</v>
      </c>
      <c r="E99" s="19">
        <v>0</v>
      </c>
      <c r="F99" s="19">
        <v>0</v>
      </c>
      <c r="G99" s="19">
        <f t="shared" si="4"/>
        <v>0</v>
      </c>
      <c r="H99" s="19">
        <v>0</v>
      </c>
      <c r="I99" s="19">
        <v>0</v>
      </c>
      <c r="J99" s="19">
        <v>0</v>
      </c>
      <c r="K99" s="19">
        <f t="shared" si="5"/>
        <v>15</v>
      </c>
      <c r="L99" s="13" t="s">
        <v>10</v>
      </c>
    </row>
    <row r="100" spans="1:16" ht="22.5" customHeight="1">
      <c r="A100" s="36" t="s">
        <v>157</v>
      </c>
      <c r="B100" s="15" t="s">
        <v>96</v>
      </c>
      <c r="C100" s="18">
        <f t="shared" si="3"/>
        <v>15</v>
      </c>
      <c r="D100" s="9">
        <v>15</v>
      </c>
      <c r="E100" s="19">
        <v>0</v>
      </c>
      <c r="F100" s="19">
        <v>0</v>
      </c>
      <c r="G100" s="19">
        <f t="shared" si="4"/>
        <v>0</v>
      </c>
      <c r="H100" s="19">
        <v>0</v>
      </c>
      <c r="I100" s="19">
        <v>0</v>
      </c>
      <c r="J100" s="19">
        <v>0</v>
      </c>
      <c r="K100" s="19">
        <f t="shared" si="5"/>
        <v>15</v>
      </c>
      <c r="L100" s="10" t="s">
        <v>11</v>
      </c>
    </row>
    <row r="101" spans="1:16">
      <c r="A101" s="23" t="s">
        <v>158</v>
      </c>
      <c r="B101" s="10" t="s">
        <v>99</v>
      </c>
      <c r="C101" s="18">
        <f t="shared" si="3"/>
        <v>0</v>
      </c>
      <c r="D101" s="9"/>
      <c r="E101" s="19">
        <v>0</v>
      </c>
      <c r="F101" s="19">
        <v>0</v>
      </c>
      <c r="G101" s="19">
        <f t="shared" si="4"/>
        <v>0</v>
      </c>
      <c r="H101" s="19">
        <v>0</v>
      </c>
      <c r="I101" s="19">
        <v>0</v>
      </c>
      <c r="J101" s="19">
        <v>0</v>
      </c>
      <c r="K101" s="19">
        <f t="shared" si="5"/>
        <v>0</v>
      </c>
      <c r="L101" s="10" t="s">
        <v>11</v>
      </c>
    </row>
    <row r="102" spans="1:16">
      <c r="A102" s="23"/>
      <c r="B102" s="27" t="s">
        <v>15</v>
      </c>
      <c r="C102" s="18">
        <f>SUM(D102:F102)</f>
        <v>2281</v>
      </c>
      <c r="D102" s="32">
        <f>SUM(D80:D101)</f>
        <v>2281</v>
      </c>
      <c r="E102" s="19">
        <f>SUM(E80:E101)</f>
        <v>0</v>
      </c>
      <c r="F102" s="19">
        <f>SUM(F80:F101)</f>
        <v>0</v>
      </c>
      <c r="G102" s="19">
        <f t="shared" si="4"/>
        <v>0</v>
      </c>
      <c r="H102" s="19">
        <f>SUM(H80:H101)</f>
        <v>0</v>
      </c>
      <c r="I102" s="19">
        <f>SUM(I80:I101)</f>
        <v>0</v>
      </c>
      <c r="J102" s="19">
        <f>SUM(J80:J101)</f>
        <v>0</v>
      </c>
      <c r="K102" s="19">
        <f>C102+G102</f>
        <v>2281</v>
      </c>
      <c r="L102" s="17"/>
    </row>
    <row r="103" spans="1:16">
      <c r="A103" s="23"/>
      <c r="B103" s="27" t="s">
        <v>111</v>
      </c>
      <c r="C103" s="18">
        <f>D103+G103</f>
        <v>3053</v>
      </c>
      <c r="D103" s="32">
        <f>D102+D78</f>
        <v>3053</v>
      </c>
      <c r="E103" s="19">
        <f t="shared" ref="E103:J103" si="6">E78</f>
        <v>0</v>
      </c>
      <c r="F103" s="19">
        <f t="shared" si="6"/>
        <v>0</v>
      </c>
      <c r="G103" s="19">
        <f t="shared" si="6"/>
        <v>0</v>
      </c>
      <c r="H103" s="19">
        <f t="shared" si="6"/>
        <v>0</v>
      </c>
      <c r="I103" s="19">
        <f t="shared" si="6"/>
        <v>0</v>
      </c>
      <c r="J103" s="19">
        <f t="shared" si="6"/>
        <v>0</v>
      </c>
      <c r="K103" s="19">
        <f>C103+G103</f>
        <v>3053</v>
      </c>
      <c r="L103" s="17"/>
    </row>
    <row r="104" spans="1:16">
      <c r="A104" s="23"/>
      <c r="B104" s="47" t="s">
        <v>73</v>
      </c>
      <c r="C104" s="48"/>
      <c r="D104" s="48"/>
      <c r="E104" s="48"/>
      <c r="F104" s="48"/>
      <c r="G104" s="48"/>
      <c r="H104" s="48"/>
      <c r="I104" s="48"/>
      <c r="J104" s="48"/>
      <c r="K104" s="48"/>
      <c r="L104" s="49"/>
    </row>
    <row r="105" spans="1:16">
      <c r="A105" s="23" t="s">
        <v>133</v>
      </c>
      <c r="B105" s="13" t="s">
        <v>74</v>
      </c>
      <c r="C105" s="18"/>
      <c r="D105" s="9"/>
      <c r="E105" s="19"/>
      <c r="F105" s="19"/>
      <c r="G105" s="19"/>
      <c r="H105" s="19"/>
      <c r="I105" s="19"/>
      <c r="J105" s="19"/>
      <c r="K105" s="19"/>
      <c r="L105" s="17"/>
    </row>
    <row r="106" spans="1:16" ht="22.5">
      <c r="A106" s="23"/>
      <c r="B106" s="13" t="s">
        <v>20</v>
      </c>
      <c r="C106" s="18">
        <f t="shared" ref="C106:C130" si="7">SUM(D106:F106)</f>
        <v>0</v>
      </c>
      <c r="D106" s="9">
        <v>0</v>
      </c>
      <c r="E106" s="19">
        <v>0</v>
      </c>
      <c r="F106" s="19">
        <v>0</v>
      </c>
      <c r="G106" s="19">
        <f t="shared" ref="G106:G130" si="8">SUM(H106:J106)</f>
        <v>0</v>
      </c>
      <c r="H106" s="19">
        <v>0</v>
      </c>
      <c r="I106" s="19">
        <v>0</v>
      </c>
      <c r="J106" s="19">
        <v>0</v>
      </c>
      <c r="K106" s="19">
        <f t="shared" ref="K106:K130" si="9">C106+G106</f>
        <v>0</v>
      </c>
      <c r="L106" s="8" t="s">
        <v>20</v>
      </c>
    </row>
    <row r="107" spans="1:16">
      <c r="A107" s="23"/>
      <c r="B107" s="13" t="s">
        <v>29</v>
      </c>
      <c r="C107" s="18">
        <f t="shared" si="7"/>
        <v>0</v>
      </c>
      <c r="D107" s="9">
        <v>0</v>
      </c>
      <c r="E107" s="19">
        <v>0</v>
      </c>
      <c r="F107" s="19">
        <v>0</v>
      </c>
      <c r="G107" s="19">
        <f t="shared" si="8"/>
        <v>0</v>
      </c>
      <c r="H107" s="19">
        <v>0</v>
      </c>
      <c r="I107" s="19">
        <v>0</v>
      </c>
      <c r="J107" s="19">
        <v>0</v>
      </c>
      <c r="K107" s="19">
        <f t="shared" si="9"/>
        <v>0</v>
      </c>
      <c r="L107" s="13" t="s">
        <v>11</v>
      </c>
    </row>
    <row r="108" spans="1:16">
      <c r="A108" s="23"/>
      <c r="B108" s="27" t="s">
        <v>26</v>
      </c>
      <c r="C108" s="18">
        <f t="shared" si="7"/>
        <v>0</v>
      </c>
      <c r="D108" s="32">
        <f>SUM(D106:D107)</f>
        <v>0</v>
      </c>
      <c r="E108" s="19">
        <f>SUM(E106:E107)</f>
        <v>0</v>
      </c>
      <c r="F108" s="19">
        <f>SUM(F106:F107)</f>
        <v>0</v>
      </c>
      <c r="G108" s="19">
        <f t="shared" si="8"/>
        <v>0</v>
      </c>
      <c r="H108" s="19">
        <f>SUM(H106:H107)</f>
        <v>0</v>
      </c>
      <c r="I108" s="19">
        <f>SUM(I106:I107)</f>
        <v>0</v>
      </c>
      <c r="J108" s="19">
        <f>SUM(J106:J107)</f>
        <v>0</v>
      </c>
      <c r="K108" s="19">
        <f t="shared" si="9"/>
        <v>0</v>
      </c>
      <c r="L108" s="17"/>
    </row>
    <row r="109" spans="1:16">
      <c r="A109" s="23"/>
      <c r="B109" s="27" t="s">
        <v>112</v>
      </c>
      <c r="C109" s="18"/>
      <c r="D109" s="32">
        <f>D108</f>
        <v>0</v>
      </c>
      <c r="E109" s="19">
        <f t="shared" ref="E109:J109" si="10">E108</f>
        <v>0</v>
      </c>
      <c r="F109" s="19">
        <f t="shared" si="10"/>
        <v>0</v>
      </c>
      <c r="G109" s="19">
        <f t="shared" si="10"/>
        <v>0</v>
      </c>
      <c r="H109" s="19">
        <f t="shared" si="10"/>
        <v>0</v>
      </c>
      <c r="I109" s="19">
        <f t="shared" si="10"/>
        <v>0</v>
      </c>
      <c r="J109" s="19">
        <f t="shared" si="10"/>
        <v>0</v>
      </c>
      <c r="K109" s="19"/>
      <c r="L109" s="17"/>
    </row>
    <row r="110" spans="1:16">
      <c r="A110" s="23"/>
      <c r="B110" s="50" t="s">
        <v>75</v>
      </c>
      <c r="C110" s="51"/>
      <c r="D110" s="51"/>
      <c r="E110" s="51"/>
      <c r="F110" s="51"/>
      <c r="G110" s="51"/>
      <c r="H110" s="51"/>
      <c r="I110" s="51"/>
      <c r="J110" s="51"/>
      <c r="K110" s="51"/>
      <c r="L110" s="52"/>
    </row>
    <row r="111" spans="1:16">
      <c r="A111" s="53" t="s">
        <v>108</v>
      </c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5"/>
    </row>
    <row r="112" spans="1:16">
      <c r="A112" s="23" t="s">
        <v>159</v>
      </c>
      <c r="B112" s="13" t="s">
        <v>76</v>
      </c>
      <c r="C112" s="18">
        <f t="shared" si="7"/>
        <v>100928.7</v>
      </c>
      <c r="D112" s="33">
        <v>33588.199999999997</v>
      </c>
      <c r="E112" s="19">
        <v>33889.199999999997</v>
      </c>
      <c r="F112" s="19">
        <v>33451.300000000003</v>
      </c>
      <c r="G112" s="19">
        <f t="shared" si="8"/>
        <v>0</v>
      </c>
      <c r="H112" s="19">
        <v>0</v>
      </c>
      <c r="I112" s="19">
        <v>0</v>
      </c>
      <c r="J112" s="19">
        <v>0</v>
      </c>
      <c r="K112" s="19">
        <f t="shared" si="9"/>
        <v>100928.7</v>
      </c>
      <c r="L112" s="13" t="s">
        <v>28</v>
      </c>
      <c r="N112" s="29"/>
      <c r="P112" s="28"/>
    </row>
    <row r="113" spans="1:16">
      <c r="A113" s="23" t="s">
        <v>160</v>
      </c>
      <c r="B113" s="13" t="s">
        <v>77</v>
      </c>
      <c r="C113" s="18">
        <f t="shared" si="7"/>
        <v>25124.3</v>
      </c>
      <c r="D113" s="33">
        <v>8207.5</v>
      </c>
      <c r="E113" s="19">
        <v>8291.1</v>
      </c>
      <c r="F113" s="19">
        <v>8625.7000000000007</v>
      </c>
      <c r="G113" s="19">
        <f t="shared" si="8"/>
        <v>0</v>
      </c>
      <c r="H113" s="19">
        <v>0</v>
      </c>
      <c r="I113" s="19">
        <v>0</v>
      </c>
      <c r="J113" s="19">
        <v>0</v>
      </c>
      <c r="K113" s="19">
        <f t="shared" si="9"/>
        <v>25124.3</v>
      </c>
      <c r="L113" s="13" t="s">
        <v>12</v>
      </c>
      <c r="N113" s="29"/>
      <c r="P113" s="28"/>
    </row>
    <row r="114" spans="1:16">
      <c r="A114" s="39" t="s">
        <v>161</v>
      </c>
      <c r="B114" s="13" t="s">
        <v>78</v>
      </c>
      <c r="C114" s="18">
        <f t="shared" si="7"/>
        <v>19478.7</v>
      </c>
      <c r="D114" s="33">
        <v>6291.4</v>
      </c>
      <c r="E114" s="19">
        <v>6454.6</v>
      </c>
      <c r="F114" s="19">
        <v>6732.7</v>
      </c>
      <c r="G114" s="19">
        <f t="shared" si="8"/>
        <v>0</v>
      </c>
      <c r="H114" s="19">
        <v>0</v>
      </c>
      <c r="I114" s="19">
        <v>0</v>
      </c>
      <c r="J114" s="19">
        <v>0</v>
      </c>
      <c r="K114" s="19">
        <f t="shared" si="9"/>
        <v>19478.7</v>
      </c>
      <c r="L114" s="13" t="s">
        <v>79</v>
      </c>
      <c r="N114" s="29"/>
      <c r="P114" s="28"/>
    </row>
    <row r="115" spans="1:16">
      <c r="A115" s="23" t="s">
        <v>162</v>
      </c>
      <c r="B115" s="13" t="s">
        <v>32</v>
      </c>
      <c r="C115" s="18">
        <f t="shared" si="7"/>
        <v>18071.5</v>
      </c>
      <c r="D115" s="33">
        <v>5916.9</v>
      </c>
      <c r="E115" s="19">
        <v>5964.3</v>
      </c>
      <c r="F115" s="19">
        <v>6190.3</v>
      </c>
      <c r="G115" s="19">
        <f t="shared" si="8"/>
        <v>0</v>
      </c>
      <c r="H115" s="19">
        <v>0</v>
      </c>
      <c r="I115" s="19">
        <v>0</v>
      </c>
      <c r="J115" s="19">
        <v>0</v>
      </c>
      <c r="K115" s="19">
        <f t="shared" si="9"/>
        <v>18071.5</v>
      </c>
      <c r="L115" s="13" t="s">
        <v>13</v>
      </c>
      <c r="N115" s="29"/>
      <c r="P115" s="28"/>
    </row>
    <row r="116" spans="1:16">
      <c r="A116" s="23"/>
      <c r="B116" s="6" t="s">
        <v>30</v>
      </c>
      <c r="C116" s="18">
        <f t="shared" si="7"/>
        <v>163603.20000000001</v>
      </c>
      <c r="D116" s="32">
        <f>SUM(D112:D115)</f>
        <v>54004</v>
      </c>
      <c r="E116" s="19">
        <f>SUM(E112:E115)</f>
        <v>54599.199999999997</v>
      </c>
      <c r="F116" s="19">
        <f>SUM(F112:F115)</f>
        <v>55000</v>
      </c>
      <c r="G116" s="19">
        <f t="shared" si="8"/>
        <v>0</v>
      </c>
      <c r="H116" s="19">
        <f>SUM(H112:H115)</f>
        <v>0</v>
      </c>
      <c r="I116" s="19">
        <f>SUM(I112:I115)</f>
        <v>0</v>
      </c>
      <c r="J116" s="19">
        <f>SUM(J112:J115)</f>
        <v>0</v>
      </c>
      <c r="K116" s="19">
        <f t="shared" si="9"/>
        <v>163603.20000000001</v>
      </c>
      <c r="L116" s="17"/>
      <c r="N116" s="30"/>
    </row>
    <row r="117" spans="1:16">
      <c r="A117" s="44" t="s">
        <v>80</v>
      </c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6"/>
      <c r="N117" s="30"/>
    </row>
    <row r="118" spans="1:16">
      <c r="A118" s="23" t="s">
        <v>163</v>
      </c>
      <c r="B118" s="13" t="s">
        <v>10</v>
      </c>
      <c r="C118" s="18">
        <f t="shared" si="7"/>
        <v>40917.1</v>
      </c>
      <c r="D118" s="32">
        <v>12994.6</v>
      </c>
      <c r="E118" s="19">
        <v>13678.6</v>
      </c>
      <c r="F118" s="19">
        <v>14243.9</v>
      </c>
      <c r="G118" s="19">
        <f t="shared" si="8"/>
        <v>0</v>
      </c>
      <c r="H118" s="19">
        <v>0</v>
      </c>
      <c r="I118" s="19">
        <v>0</v>
      </c>
      <c r="J118" s="19">
        <v>0</v>
      </c>
      <c r="K118" s="19">
        <f t="shared" si="9"/>
        <v>40917.1</v>
      </c>
      <c r="L118" s="13" t="s">
        <v>10</v>
      </c>
      <c r="N118" s="29"/>
    </row>
    <row r="119" spans="1:16">
      <c r="A119" s="23" t="s">
        <v>164</v>
      </c>
      <c r="B119" s="13" t="s">
        <v>31</v>
      </c>
      <c r="C119" s="18">
        <f t="shared" si="7"/>
        <v>73487.8</v>
      </c>
      <c r="D119" s="32">
        <v>24988.2</v>
      </c>
      <c r="E119" s="19">
        <v>24842.400000000001</v>
      </c>
      <c r="F119" s="19">
        <v>23657.200000000001</v>
      </c>
      <c r="G119" s="19">
        <f t="shared" si="8"/>
        <v>0</v>
      </c>
      <c r="H119" s="19">
        <v>0</v>
      </c>
      <c r="I119" s="19">
        <v>0</v>
      </c>
      <c r="J119" s="19">
        <v>0</v>
      </c>
      <c r="K119" s="19">
        <f t="shared" si="9"/>
        <v>73487.8</v>
      </c>
      <c r="L119" s="13" t="s">
        <v>31</v>
      </c>
      <c r="N119" s="29"/>
    </row>
    <row r="120" spans="1:16">
      <c r="A120" s="23" t="s">
        <v>165</v>
      </c>
      <c r="B120" s="13" t="s">
        <v>14</v>
      </c>
      <c r="C120" s="18">
        <f t="shared" si="7"/>
        <v>27193.4</v>
      </c>
      <c r="D120" s="32">
        <v>8677</v>
      </c>
      <c r="E120" s="19">
        <v>9057.5</v>
      </c>
      <c r="F120" s="19">
        <v>9458.9</v>
      </c>
      <c r="G120" s="19">
        <f t="shared" si="8"/>
        <v>0</v>
      </c>
      <c r="H120" s="19">
        <v>0</v>
      </c>
      <c r="I120" s="19">
        <v>0</v>
      </c>
      <c r="J120" s="19">
        <v>0</v>
      </c>
      <c r="K120" s="19">
        <f t="shared" si="9"/>
        <v>27193.4</v>
      </c>
      <c r="L120" s="13" t="s">
        <v>14</v>
      </c>
      <c r="N120" s="29"/>
    </row>
    <row r="121" spans="1:16">
      <c r="A121" s="23"/>
      <c r="B121" s="6" t="s">
        <v>30</v>
      </c>
      <c r="C121" s="18">
        <f t="shared" si="7"/>
        <v>141598.29999999999</v>
      </c>
      <c r="D121" s="32">
        <f>SUM(D118:D120)</f>
        <v>46659.8</v>
      </c>
      <c r="E121" s="19">
        <f>SUM(E118:E120)</f>
        <v>47578.5</v>
      </c>
      <c r="F121" s="19">
        <f>SUM(F118:F120)</f>
        <v>47360</v>
      </c>
      <c r="G121" s="19">
        <f t="shared" si="8"/>
        <v>0</v>
      </c>
      <c r="H121" s="19">
        <f>SUM(H118:H120)</f>
        <v>0</v>
      </c>
      <c r="I121" s="19">
        <f>SUM(I118:I120)</f>
        <v>0</v>
      </c>
      <c r="J121" s="19">
        <f>SUM(J118:J120)</f>
        <v>0</v>
      </c>
      <c r="K121" s="19">
        <f t="shared" si="9"/>
        <v>141598.29999999999</v>
      </c>
      <c r="L121" s="17"/>
      <c r="N121" s="30"/>
    </row>
    <row r="122" spans="1:16">
      <c r="A122" s="44" t="s">
        <v>81</v>
      </c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6"/>
      <c r="N122" s="30"/>
    </row>
    <row r="123" spans="1:16" ht="22.5">
      <c r="A123" s="23" t="s">
        <v>166</v>
      </c>
      <c r="B123" s="13" t="s">
        <v>20</v>
      </c>
      <c r="C123" s="18">
        <f t="shared" si="7"/>
        <v>18992.900000000001</v>
      </c>
      <c r="D123" s="32">
        <v>6300.2</v>
      </c>
      <c r="E123" s="19">
        <v>6271.8</v>
      </c>
      <c r="F123" s="19">
        <v>6420.9</v>
      </c>
      <c r="G123" s="19">
        <f t="shared" si="8"/>
        <v>0</v>
      </c>
      <c r="H123" s="19">
        <v>0</v>
      </c>
      <c r="I123" s="19">
        <v>0</v>
      </c>
      <c r="J123" s="19">
        <v>0</v>
      </c>
      <c r="K123" s="19">
        <f t="shared" si="9"/>
        <v>18992.900000000001</v>
      </c>
      <c r="L123" s="13" t="s">
        <v>20</v>
      </c>
      <c r="N123" s="29"/>
    </row>
    <row r="124" spans="1:16">
      <c r="A124" s="23"/>
      <c r="B124" s="6" t="s">
        <v>30</v>
      </c>
      <c r="C124" s="18">
        <f t="shared" si="7"/>
        <v>18992.900000000001</v>
      </c>
      <c r="D124" s="32">
        <f>SUM(D123)</f>
        <v>6300.2</v>
      </c>
      <c r="E124" s="19">
        <f>SUM(E123)</f>
        <v>6271.8</v>
      </c>
      <c r="F124" s="19">
        <f>SUM(F123)</f>
        <v>6420.9</v>
      </c>
      <c r="G124" s="19">
        <f t="shared" si="8"/>
        <v>0</v>
      </c>
      <c r="H124" s="19">
        <f>SUM(H123)</f>
        <v>0</v>
      </c>
      <c r="I124" s="19">
        <f>SUM(I123)</f>
        <v>0</v>
      </c>
      <c r="J124" s="19">
        <f>SUM(J123)</f>
        <v>0</v>
      </c>
      <c r="K124" s="19">
        <f t="shared" si="9"/>
        <v>18992.900000000001</v>
      </c>
      <c r="L124" s="17"/>
      <c r="N124" s="30"/>
    </row>
    <row r="125" spans="1:16">
      <c r="A125" s="44" t="s">
        <v>82</v>
      </c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6"/>
      <c r="N125" s="30"/>
    </row>
    <row r="126" spans="1:16">
      <c r="A126" s="23" t="s">
        <v>167</v>
      </c>
      <c r="B126" s="13" t="s">
        <v>22</v>
      </c>
      <c r="C126" s="18">
        <f t="shared" si="7"/>
        <v>58001</v>
      </c>
      <c r="D126" s="32">
        <v>18479</v>
      </c>
      <c r="E126" s="19">
        <v>19302.900000000001</v>
      </c>
      <c r="F126" s="19">
        <v>20219.099999999999</v>
      </c>
      <c r="G126" s="19">
        <f t="shared" si="8"/>
        <v>0</v>
      </c>
      <c r="H126" s="19">
        <v>0</v>
      </c>
      <c r="I126" s="19">
        <v>0</v>
      </c>
      <c r="J126" s="19">
        <v>0</v>
      </c>
      <c r="K126" s="19">
        <f t="shared" si="9"/>
        <v>58001</v>
      </c>
      <c r="L126" s="13" t="s">
        <v>22</v>
      </c>
      <c r="N126" s="29"/>
    </row>
    <row r="127" spans="1:16">
      <c r="A127" s="23"/>
      <c r="B127" s="6" t="s">
        <v>30</v>
      </c>
      <c r="C127" s="18">
        <f t="shared" si="7"/>
        <v>58001</v>
      </c>
      <c r="D127" s="32">
        <f>SUM(D126)</f>
        <v>18479</v>
      </c>
      <c r="E127" s="19">
        <f>SUM(E126)</f>
        <v>19302.900000000001</v>
      </c>
      <c r="F127" s="19">
        <f>SUM(F126)</f>
        <v>20219.099999999999</v>
      </c>
      <c r="G127" s="19">
        <f t="shared" si="8"/>
        <v>0</v>
      </c>
      <c r="H127" s="19">
        <f>SUM(H126)</f>
        <v>0</v>
      </c>
      <c r="I127" s="19">
        <f>SUM(I126)</f>
        <v>0</v>
      </c>
      <c r="J127" s="19">
        <f>SUM(J126)</f>
        <v>0</v>
      </c>
      <c r="K127" s="19">
        <f t="shared" si="9"/>
        <v>58001</v>
      </c>
      <c r="L127" s="17"/>
    </row>
    <row r="128" spans="1:16">
      <c r="A128" s="23"/>
      <c r="B128" s="17"/>
      <c r="C128" s="18"/>
      <c r="D128" s="32"/>
      <c r="E128" s="19"/>
      <c r="F128" s="19"/>
      <c r="G128" s="19"/>
      <c r="H128" s="19"/>
      <c r="I128" s="19"/>
      <c r="J128" s="19"/>
      <c r="K128" s="19"/>
      <c r="L128" s="17"/>
    </row>
    <row r="129" spans="1:12">
      <c r="A129" s="23"/>
      <c r="B129" s="6" t="s">
        <v>83</v>
      </c>
      <c r="C129" s="18">
        <f t="shared" si="7"/>
        <v>382195.4</v>
      </c>
      <c r="D129" s="32">
        <f>D127+D124+D121+D116</f>
        <v>125443</v>
      </c>
      <c r="E129" s="32">
        <f t="shared" ref="E129:F129" si="11">E127+E124+E121+E116</f>
        <v>127752.4</v>
      </c>
      <c r="F129" s="32">
        <f t="shared" si="11"/>
        <v>129000</v>
      </c>
      <c r="G129" s="19">
        <f t="shared" si="8"/>
        <v>0</v>
      </c>
      <c r="H129" s="19">
        <f>H127+H124+H121+H116</f>
        <v>0</v>
      </c>
      <c r="I129" s="19">
        <f>I127+I124+I121+I116</f>
        <v>0</v>
      </c>
      <c r="J129" s="19">
        <f>J127+J124+J121+J116</f>
        <v>0</v>
      </c>
      <c r="K129" s="19">
        <f t="shared" si="9"/>
        <v>382195.4</v>
      </c>
      <c r="L129" s="17"/>
    </row>
    <row r="130" spans="1:12">
      <c r="A130" s="23"/>
      <c r="B130" s="6" t="s">
        <v>84</v>
      </c>
      <c r="C130" s="18">
        <f t="shared" si="7"/>
        <v>395536.4</v>
      </c>
      <c r="D130" s="32">
        <f>D129+D109+D103+D59+D28+D18</f>
        <v>135681.79999999999</v>
      </c>
      <c r="E130" s="19">
        <f>E129+E109+E103+E59+E28+E18</f>
        <v>130851</v>
      </c>
      <c r="F130" s="19">
        <f>F129+F109+F103+F59+F28+F18</f>
        <v>129003.6</v>
      </c>
      <c r="G130" s="19">
        <f t="shared" si="8"/>
        <v>121123</v>
      </c>
      <c r="H130" s="19">
        <f>H129+H109+H103+H59+H28+H18</f>
        <v>61738.1</v>
      </c>
      <c r="I130" s="19">
        <f>I129+I109+I103+I59+I28+I18</f>
        <v>59084.1</v>
      </c>
      <c r="J130" s="19">
        <f>J129+J109+J103+J59+J28+J18</f>
        <v>300.8</v>
      </c>
      <c r="K130" s="19">
        <f t="shared" si="9"/>
        <v>516659.4</v>
      </c>
      <c r="L130" s="17"/>
    </row>
    <row r="132" spans="1:12">
      <c r="E132" s="28"/>
    </row>
    <row r="133" spans="1:12">
      <c r="D133" s="38"/>
    </row>
  </sheetData>
  <mergeCells count="52">
    <mergeCell ref="H1:L1"/>
    <mergeCell ref="H7:L7"/>
    <mergeCell ref="A13:L13"/>
    <mergeCell ref="A14:L14"/>
    <mergeCell ref="H3:L3"/>
    <mergeCell ref="H4:L4"/>
    <mergeCell ref="H5:L5"/>
    <mergeCell ref="H6:L6"/>
    <mergeCell ref="D11:F11"/>
    <mergeCell ref="G11:G12"/>
    <mergeCell ref="H11:J11"/>
    <mergeCell ref="A8:L8"/>
    <mergeCell ref="L10:L12"/>
    <mergeCell ref="C11:C12"/>
    <mergeCell ref="A10:A12"/>
    <mergeCell ref="B10:B12"/>
    <mergeCell ref="C10:F10"/>
    <mergeCell ref="G10:J10"/>
    <mergeCell ref="B41:B44"/>
    <mergeCell ref="A19:L19"/>
    <mergeCell ref="A20:L20"/>
    <mergeCell ref="A24:L24"/>
    <mergeCell ref="A41:A44"/>
    <mergeCell ref="A29:L29"/>
    <mergeCell ref="A30:L30"/>
    <mergeCell ref="B31:B32"/>
    <mergeCell ref="K10:K12"/>
    <mergeCell ref="B70:B71"/>
    <mergeCell ref="A79:L79"/>
    <mergeCell ref="A53:L53"/>
    <mergeCell ref="B54:B57"/>
    <mergeCell ref="A60:L60"/>
    <mergeCell ref="A54:A57"/>
    <mergeCell ref="A62:A66"/>
    <mergeCell ref="A67:A68"/>
    <mergeCell ref="A70:A71"/>
    <mergeCell ref="A80:A81"/>
    <mergeCell ref="A89:A93"/>
    <mergeCell ref="A31:A32"/>
    <mergeCell ref="A122:L122"/>
    <mergeCell ref="A125:L125"/>
    <mergeCell ref="A94:A96"/>
    <mergeCell ref="B104:L104"/>
    <mergeCell ref="B110:L110"/>
    <mergeCell ref="A111:L111"/>
    <mergeCell ref="A117:L117"/>
    <mergeCell ref="B80:B81"/>
    <mergeCell ref="B89:B93"/>
    <mergeCell ref="B94:B96"/>
    <mergeCell ref="A61:L61"/>
    <mergeCell ref="B62:B66"/>
    <mergeCell ref="B67:B68"/>
  </mergeCells>
  <pageMargins left="0.51181102362204722" right="0.51181102362204722" top="0.74803149606299213" bottom="0.35433070866141736" header="0.31496062992125984" footer="0.31496062992125984"/>
  <pageSetup paperSize="9" scale="97" fitToHeight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2023</vt:lpstr>
      <vt:lpstr>Лист3</vt:lpstr>
      <vt:lpstr>'2023'!Заголовки_для_печати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32-03</dc:creator>
  <cp:lastModifiedBy>Ерошенко</cp:lastModifiedBy>
  <cp:lastPrinted>2022-12-09T07:44:44Z</cp:lastPrinted>
  <dcterms:created xsi:type="dcterms:W3CDTF">2021-03-03T05:26:07Z</dcterms:created>
  <dcterms:modified xsi:type="dcterms:W3CDTF">2022-12-13T06:01:12Z</dcterms:modified>
</cp:coreProperties>
</file>